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autoCompressPictures="0" defaultThemeVersion="166925"/>
  <mc:AlternateContent xmlns:mc="http://schemas.openxmlformats.org/markup-compatibility/2006">
    <mc:Choice Requires="x15">
      <x15ac:absPath xmlns:x15ac="http://schemas.microsoft.com/office/spreadsheetml/2010/11/ac" url="https://uzh.sharepoint.com/sites/EDI/Shared Documents/EDI Ablage/5_EDI_Geschäfte/05_EDI Data/1_Gleichstellungsmonitoring/GLM 2025/3_Mastertabelle 2025/"/>
    </mc:Choice>
  </mc:AlternateContent>
  <xr:revisionPtr revIDLastSave="5178" documentId="13_ncr:1_{22C134BF-EE73-41EA-B6AD-EEF91B27D72E}" xr6:coauthVersionLast="47" xr6:coauthVersionMax="47" xr10:uidLastSave="{720D0242-4B54-4D4F-B6DF-7E63BC1D1B96}"/>
  <bookViews>
    <workbookView xWindow="-110" yWindow="-110" windowWidth="25820" windowHeight="15500" tabRatio="897" activeTab="6" xr2:uid="{00000000-000D-0000-FFFF-FFFF00000000}"/>
  </bookViews>
  <sheets>
    <sheet name="Übersicht " sheetId="30" r:id="rId1"/>
    <sheet name="Abkürzungen" sheetId="31" r:id="rId2"/>
    <sheet name="Studieneintritte 2016-25" sheetId="1" r:id="rId3"/>
    <sheet name="Studierende 2016-25" sheetId="2" r:id="rId4"/>
    <sheet name="Abschlüsse 2016-25" sheetId="4" r:id="rId5"/>
    <sheet name="Doktorierende 2016-25" sheetId="3" r:id="rId6"/>
    <sheet name="Doktorate 2016-25" sheetId="5" r:id="rId7"/>
    <sheet name="Mittelbau 2016-25" sheetId="7" r:id="rId8"/>
    <sheet name="Dozierende 2016-25" sheetId="11" r:id="rId9"/>
    <sheet name="Professuren 2016-25" sheetId="13" r:id="rId10"/>
    <sheet name="Assistenzprof. 2018-25" sheetId="28" r:id="rId11"/>
    <sheet name="Admin.-techn. Pers. 2016-25" sheetId="15" r:id="rId12"/>
    <sheet name="Berufungen 2016-25" sheetId="17" r:id="rId13"/>
    <sheet name="Beförderungen 2016-25" sheetId="18" r:id="rId14"/>
    <sheet name="Teilzeitprof. 2018-25" sheetId="29" r:id="rId15"/>
    <sheet name="Forschungskredit 2016-25" sheetId="9" r:id="rId16"/>
  </sheets>
  <definedNames>
    <definedName name="_xlnm.Print_Area" localSheetId="4">'Abschlüsse 2016-25'!$A$1:$I$43</definedName>
    <definedName name="_xlnm.Print_Area" localSheetId="11">'Admin.-techn. Pers. 2016-25'!$A$1:$AJ$61</definedName>
    <definedName name="_xlnm.Print_Area" localSheetId="10">'Assistenzprof. 2018-25'!$A$1:$Z$48</definedName>
    <definedName name="_xlnm.Print_Area" localSheetId="13">'Beförderungen 2016-25'!$A$1:$AJ$28</definedName>
    <definedName name="_xlnm.Print_Area" localSheetId="12">'Berufungen 2016-25'!$A$1:$AJ$37</definedName>
    <definedName name="_xlnm.Print_Area" localSheetId="6">'Doktorate 2016-25'!$A$1:$I$43</definedName>
    <definedName name="_xlnm.Print_Area" localSheetId="5">'Doktorierende 2016-25'!$A$1:$I$42</definedName>
    <definedName name="_xlnm.Print_Area" localSheetId="8">'Dozierende 2016-25'!$A$1:$AJ$50</definedName>
    <definedName name="_xlnm.Print_Area" localSheetId="15">'Forschungskredit 2016-25'!$A$1:$W$30</definedName>
    <definedName name="_xlnm.Print_Area" localSheetId="7">'Mittelbau 2016-25'!$A$1:$AJ$48</definedName>
    <definedName name="_xlnm.Print_Area" localSheetId="9">'Professuren 2016-25'!$A$1:$AJ$52</definedName>
    <definedName name="_xlnm.Print_Area" localSheetId="2">'Studieneintritte 2016-25'!$A$1:$I$45</definedName>
    <definedName name="_xlnm.Print_Area" localSheetId="3">'Studierende 2016-25'!$A$1:$I$43</definedName>
    <definedName name="_xlnm.Print_Area" localSheetId="14">'Teilzeitprof. 2018-25'!$A$1:$AK$40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1" i="1" l="1"/>
  <c r="L26" i="1"/>
  <c r="L27" i="1" s="1"/>
  <c r="BB34" i="29"/>
  <c r="AU34" i="29"/>
  <c r="AT34" i="29"/>
  <c r="AS34" i="29"/>
  <c r="AN34" i="29"/>
  <c r="AM34" i="29"/>
  <c r="AL34" i="29"/>
  <c r="AG34" i="29"/>
  <c r="AF34" i="29"/>
  <c r="AE34" i="29"/>
  <c r="Z34" i="29"/>
  <c r="Y34" i="29"/>
  <c r="X34" i="29"/>
  <c r="F5" i="29"/>
  <c r="G5" i="29" s="1"/>
  <c r="H5" i="29"/>
  <c r="I5" i="29"/>
  <c r="M5" i="29"/>
  <c r="N5" i="29" s="1"/>
  <c r="O5" i="29"/>
  <c r="P5" i="29"/>
  <c r="T5" i="29"/>
  <c r="W5" i="29"/>
  <c r="AA5" i="29"/>
  <c r="AB5" i="29" s="1"/>
  <c r="AC5" i="29"/>
  <c r="AD5" i="29"/>
  <c r="AH5" i="29"/>
  <c r="AI5" i="29" s="1"/>
  <c r="AJ5" i="29"/>
  <c r="AK5" i="29"/>
  <c r="AO5" i="29"/>
  <c r="AP5" i="29"/>
  <c r="AQ5" i="29"/>
  <c r="AR5" i="29"/>
  <c r="AV5" i="29"/>
  <c r="AY5" i="29" s="1"/>
  <c r="BC5" i="29"/>
  <c r="BF5" i="29"/>
  <c r="F6" i="29"/>
  <c r="G6" i="29"/>
  <c r="H6" i="29"/>
  <c r="I6" i="29"/>
  <c r="M6" i="29"/>
  <c r="T6" i="29"/>
  <c r="U6" i="29" s="1"/>
  <c r="V6" i="29"/>
  <c r="W6" i="29"/>
  <c r="AA6" i="29"/>
  <c r="AB6" i="29" s="1"/>
  <c r="AC6" i="29"/>
  <c r="AD6" i="29"/>
  <c r="AH6" i="29"/>
  <c r="AK6" i="29"/>
  <c r="AO6" i="29"/>
  <c r="AP6" i="29"/>
  <c r="AQ6" i="29"/>
  <c r="AR6" i="29"/>
  <c r="AV6" i="29"/>
  <c r="AY6" i="29" s="1"/>
  <c r="BC6" i="29"/>
  <c r="BD6" i="29" s="1"/>
  <c r="BE6" i="29"/>
  <c r="BF6" i="29"/>
  <c r="C7" i="29"/>
  <c r="D7" i="29"/>
  <c r="E7" i="29"/>
  <c r="J7" i="29"/>
  <c r="K7" i="29"/>
  <c r="L7" i="29"/>
  <c r="Q7" i="29"/>
  <c r="R7" i="29"/>
  <c r="S7" i="29"/>
  <c r="T7" i="29" s="1"/>
  <c r="X7" i="29"/>
  <c r="Y7" i="29"/>
  <c r="Z7" i="29"/>
  <c r="AA7" i="29"/>
  <c r="AE7" i="29"/>
  <c r="AF7" i="29"/>
  <c r="AG7" i="29"/>
  <c r="AH7" i="29"/>
  <c r="AL7" i="29"/>
  <c r="AM7" i="29"/>
  <c r="AN7" i="29"/>
  <c r="AO7" i="29"/>
  <c r="AP7" i="29"/>
  <c r="AQ7" i="29"/>
  <c r="AR7" i="29"/>
  <c r="AS7" i="29"/>
  <c r="AT7" i="29"/>
  <c r="AU7" i="29"/>
  <c r="AV7" i="29"/>
  <c r="AY7" i="29"/>
  <c r="AZ7" i="29"/>
  <c r="BA7" i="29"/>
  <c r="BB7" i="29"/>
  <c r="BC7" i="29" s="1"/>
  <c r="AX39" i="15"/>
  <c r="AX24" i="15"/>
  <c r="AW14" i="15"/>
  <c r="AV14" i="15"/>
  <c r="AW9" i="15"/>
  <c r="AV9" i="15"/>
  <c r="AX8" i="15"/>
  <c r="AX7" i="15"/>
  <c r="AX6" i="15"/>
  <c r="AM36" i="28"/>
  <c r="AW40" i="13"/>
  <c r="AV40" i="13"/>
  <c r="AW36" i="13"/>
  <c r="AW32" i="13"/>
  <c r="AV32" i="13"/>
  <c r="AW24" i="13"/>
  <c r="AV24" i="13"/>
  <c r="AW20" i="13"/>
  <c r="AV20" i="13"/>
  <c r="AW12" i="13"/>
  <c r="AV12" i="13"/>
  <c r="AZ13" i="18"/>
  <c r="AY13" i="18"/>
  <c r="AZ12" i="18"/>
  <c r="AY12" i="18"/>
  <c r="AZ7" i="18"/>
  <c r="AY7" i="18"/>
  <c r="AZ6" i="18"/>
  <c r="AY6" i="18"/>
  <c r="AZ5" i="18"/>
  <c r="AY5" i="18"/>
  <c r="AH36" i="28"/>
  <c r="A15" i="30"/>
  <c r="A14" i="30"/>
  <c r="A13" i="30"/>
  <c r="A12" i="30"/>
  <c r="A11" i="30"/>
  <c r="A10" i="30"/>
  <c r="A9" i="30"/>
  <c r="A8" i="30"/>
  <c r="A7" i="30"/>
  <c r="A6" i="30"/>
  <c r="A5" i="30"/>
  <c r="A4" i="30"/>
  <c r="A3" i="30"/>
  <c r="A2" i="30"/>
  <c r="AE27" i="9"/>
  <c r="AD27" i="9"/>
  <c r="AE26" i="9"/>
  <c r="AD26" i="9"/>
  <c r="AE25" i="9"/>
  <c r="AD25" i="9"/>
  <c r="AF24" i="9"/>
  <c r="AF23" i="9"/>
  <c r="AE22" i="9"/>
  <c r="AD22" i="9"/>
  <c r="AF21" i="9"/>
  <c r="AF20" i="9"/>
  <c r="AE19" i="9"/>
  <c r="AD19" i="9"/>
  <c r="AF18" i="9"/>
  <c r="AF17" i="9"/>
  <c r="AE16" i="9"/>
  <c r="AD16" i="9"/>
  <c r="AF15" i="9"/>
  <c r="AF14" i="9"/>
  <c r="AE13" i="9"/>
  <c r="AD13" i="9"/>
  <c r="AF12" i="9"/>
  <c r="AF11" i="9"/>
  <c r="AE10" i="9"/>
  <c r="AD10" i="9"/>
  <c r="AF9" i="9"/>
  <c r="AF8" i="9"/>
  <c r="AE7" i="9"/>
  <c r="AD7" i="9"/>
  <c r="AF6" i="9"/>
  <c r="AF5" i="9"/>
  <c r="BA33" i="29"/>
  <c r="BA32" i="29"/>
  <c r="BA34" i="29" s="1"/>
  <c r="AZ32" i="29"/>
  <c r="BB31" i="29"/>
  <c r="BA31" i="29"/>
  <c r="AZ31" i="29"/>
  <c r="BC30" i="29"/>
  <c r="BC29" i="29"/>
  <c r="BB28" i="29"/>
  <c r="BA28" i="29"/>
  <c r="AZ28" i="29"/>
  <c r="BC27" i="29"/>
  <c r="BC26" i="29"/>
  <c r="BB25" i="29"/>
  <c r="BA25" i="29"/>
  <c r="AZ25" i="29"/>
  <c r="BC24" i="29"/>
  <c r="BC23" i="29"/>
  <c r="BB22" i="29"/>
  <c r="BA22" i="29"/>
  <c r="AZ22" i="29"/>
  <c r="BC21" i="29"/>
  <c r="BC20" i="29"/>
  <c r="BB19" i="29"/>
  <c r="BA19" i="29"/>
  <c r="AZ19" i="29"/>
  <c r="BC18" i="29"/>
  <c r="BC17" i="29"/>
  <c r="BB16" i="29"/>
  <c r="BA16" i="29"/>
  <c r="AZ16" i="29"/>
  <c r="BC15" i="29"/>
  <c r="BC14" i="29"/>
  <c r="BB13" i="29"/>
  <c r="BA13" i="29"/>
  <c r="AZ13" i="29"/>
  <c r="BC12" i="29"/>
  <c r="BC11" i="29"/>
  <c r="BB10" i="29"/>
  <c r="BA10" i="29"/>
  <c r="AZ10" i="29"/>
  <c r="BC8" i="29"/>
  <c r="AW27" i="18"/>
  <c r="AV27" i="18"/>
  <c r="AW26" i="18"/>
  <c r="AV26" i="18"/>
  <c r="AW25" i="18"/>
  <c r="AV25" i="18"/>
  <c r="AX24" i="18"/>
  <c r="AX23" i="18"/>
  <c r="AW22" i="18"/>
  <c r="AV22" i="18"/>
  <c r="AX21" i="18"/>
  <c r="AX20" i="18"/>
  <c r="AW19" i="18"/>
  <c r="AV19" i="18"/>
  <c r="AX18" i="18"/>
  <c r="AX17" i="18"/>
  <c r="AW16" i="18"/>
  <c r="AV16" i="18"/>
  <c r="AX15" i="18"/>
  <c r="AX14" i="18"/>
  <c r="AW13" i="18"/>
  <c r="AV13" i="18"/>
  <c r="AX12" i="18"/>
  <c r="AX11" i="18"/>
  <c r="AW10" i="18"/>
  <c r="AV10" i="18"/>
  <c r="AX9" i="18"/>
  <c r="AX8" i="18"/>
  <c r="AW7" i="18"/>
  <c r="AV7" i="18"/>
  <c r="AV28" i="18" s="1"/>
  <c r="AX6" i="18"/>
  <c r="AX5" i="18"/>
  <c r="AW35" i="17"/>
  <c r="AV35" i="17"/>
  <c r="AW34" i="17"/>
  <c r="AV34" i="17"/>
  <c r="AW33" i="17"/>
  <c r="AV33" i="17"/>
  <c r="AW32" i="17"/>
  <c r="AV32" i="17"/>
  <c r="AX31" i="17"/>
  <c r="AX30" i="17"/>
  <c r="AX29" i="17"/>
  <c r="AW28" i="17"/>
  <c r="AV28" i="17"/>
  <c r="AX27" i="17"/>
  <c r="AX26" i="17"/>
  <c r="AX25" i="17"/>
  <c r="AW24" i="17"/>
  <c r="AV24" i="17"/>
  <c r="AX23" i="17"/>
  <c r="AX22" i="17"/>
  <c r="AX21" i="17"/>
  <c r="AW20" i="17"/>
  <c r="AV20" i="17"/>
  <c r="AX19" i="17"/>
  <c r="AX18" i="17"/>
  <c r="AX17" i="17"/>
  <c r="AW16" i="17"/>
  <c r="AV16" i="17"/>
  <c r="AX15" i="17"/>
  <c r="AX14" i="17"/>
  <c r="AX13" i="17"/>
  <c r="AW12" i="17"/>
  <c r="AV12" i="17"/>
  <c r="AX11" i="17"/>
  <c r="AX10" i="17"/>
  <c r="AX9" i="17"/>
  <c r="AW8" i="17"/>
  <c r="AV8" i="17"/>
  <c r="AX7" i="17"/>
  <c r="AX6" i="17"/>
  <c r="AX5" i="17"/>
  <c r="AX56" i="15"/>
  <c r="AX54" i="15"/>
  <c r="AX53" i="15"/>
  <c r="AX52" i="15"/>
  <c r="AX51" i="15"/>
  <c r="AX48" i="15"/>
  <c r="AX47" i="15"/>
  <c r="AX46" i="15"/>
  <c r="AX45" i="15"/>
  <c r="AX43" i="15"/>
  <c r="AX42" i="15"/>
  <c r="AX41" i="15"/>
  <c r="AX40" i="15"/>
  <c r="AZ38" i="15"/>
  <c r="AY38" i="15"/>
  <c r="AX37" i="15"/>
  <c r="AX36" i="15"/>
  <c r="AX35" i="15"/>
  <c r="AX33" i="15"/>
  <c r="AX32" i="15"/>
  <c r="AX31" i="15"/>
  <c r="AX30" i="15"/>
  <c r="AX28" i="15"/>
  <c r="AX27" i="15"/>
  <c r="AX26" i="15"/>
  <c r="AX25" i="15"/>
  <c r="AX23" i="15"/>
  <c r="AX22" i="15"/>
  <c r="AX18" i="15"/>
  <c r="AX17" i="15"/>
  <c r="AX16" i="15"/>
  <c r="AX15" i="15"/>
  <c r="AX13" i="15"/>
  <c r="AX12" i="15"/>
  <c r="AX11" i="15"/>
  <c r="AX10" i="15"/>
  <c r="AX5" i="15"/>
  <c r="AI43" i="28"/>
  <c r="AL8" i="28"/>
  <c r="AM8" i="28"/>
  <c r="AM44" i="28"/>
  <c r="AL44" i="28"/>
  <c r="AP43" i="28"/>
  <c r="AO43" i="28"/>
  <c r="AM40" i="28"/>
  <c r="AL40" i="28"/>
  <c r="AN39" i="28"/>
  <c r="AN38" i="28"/>
  <c r="AN37" i="28"/>
  <c r="AN40" i="28" s="1"/>
  <c r="AL36" i="28"/>
  <c r="AN35" i="28"/>
  <c r="AN34" i="28"/>
  <c r="AN33" i="28"/>
  <c r="AM32" i="28"/>
  <c r="AL32" i="28"/>
  <c r="AN31" i="28"/>
  <c r="AN30" i="28"/>
  <c r="AN29" i="28"/>
  <c r="AM28" i="28"/>
  <c r="AL28" i="28"/>
  <c r="AN27" i="28"/>
  <c r="AN26" i="28"/>
  <c r="AN25" i="28"/>
  <c r="AM24" i="28"/>
  <c r="AL24" i="28"/>
  <c r="AN23" i="28"/>
  <c r="AN22" i="28"/>
  <c r="AP22" i="28" s="1"/>
  <c r="AN21" i="28"/>
  <c r="AM20" i="28"/>
  <c r="AL20" i="28"/>
  <c r="AN19" i="28"/>
  <c r="AN18" i="28"/>
  <c r="AN17" i="28"/>
  <c r="AM16" i="28"/>
  <c r="AL16" i="28"/>
  <c r="AN15" i="28"/>
  <c r="AN14" i="28"/>
  <c r="AN13" i="28"/>
  <c r="AM12" i="28"/>
  <c r="AL12" i="28"/>
  <c r="AN11" i="28"/>
  <c r="AN10" i="28"/>
  <c r="AN9" i="28"/>
  <c r="AN7" i="28"/>
  <c r="AN6" i="28"/>
  <c r="AN5" i="28"/>
  <c r="AX39" i="13"/>
  <c r="AX38" i="13"/>
  <c r="AX37" i="13"/>
  <c r="AX35" i="13"/>
  <c r="AX34" i="13"/>
  <c r="AX33" i="13"/>
  <c r="AX31" i="13"/>
  <c r="AX30" i="13"/>
  <c r="AX29" i="13"/>
  <c r="AX27" i="13"/>
  <c r="AX26" i="13"/>
  <c r="AX25" i="13"/>
  <c r="AX23" i="13"/>
  <c r="AX22" i="13"/>
  <c r="AX21" i="13"/>
  <c r="AX19" i="13"/>
  <c r="AX18" i="13"/>
  <c r="AX17" i="13"/>
  <c r="AX15" i="13"/>
  <c r="AX14" i="13"/>
  <c r="AX13" i="13"/>
  <c r="AX11" i="13"/>
  <c r="AX10" i="13"/>
  <c r="AX9" i="13"/>
  <c r="AX7" i="13"/>
  <c r="AX6" i="13"/>
  <c r="AX5" i="13"/>
  <c r="AX44" i="11"/>
  <c r="AX43" i="11"/>
  <c r="AX42" i="11"/>
  <c r="AX41" i="11"/>
  <c r="AX40" i="11"/>
  <c r="AX39" i="11"/>
  <c r="AX38" i="11"/>
  <c r="AX37" i="11"/>
  <c r="AX36" i="11"/>
  <c r="AX35" i="11"/>
  <c r="AX34" i="11"/>
  <c r="AX33" i="11"/>
  <c r="AX32" i="11"/>
  <c r="AX31" i="11"/>
  <c r="AX30" i="11"/>
  <c r="AX29" i="11"/>
  <c r="AX28" i="11"/>
  <c r="AX27" i="11"/>
  <c r="AX26" i="11"/>
  <c r="AX25" i="11"/>
  <c r="AX24" i="11"/>
  <c r="AX23" i="11"/>
  <c r="AX22" i="11"/>
  <c r="AX21" i="11"/>
  <c r="AX20" i="11"/>
  <c r="AX19" i="11"/>
  <c r="AX18" i="11"/>
  <c r="AX17" i="11"/>
  <c r="AX16" i="11"/>
  <c r="AX15" i="11"/>
  <c r="AX14" i="11"/>
  <c r="AX13" i="11"/>
  <c r="AX12" i="11"/>
  <c r="AX11" i="11"/>
  <c r="AX10" i="11"/>
  <c r="AX9" i="11"/>
  <c r="AX8" i="11"/>
  <c r="AX7" i="11"/>
  <c r="AX6" i="11"/>
  <c r="AX5" i="11"/>
  <c r="AX44" i="7"/>
  <c r="AX43" i="7"/>
  <c r="AX42" i="7"/>
  <c r="AX41" i="7"/>
  <c r="AX40" i="7"/>
  <c r="AX39" i="7"/>
  <c r="AX38" i="7"/>
  <c r="AX37" i="7"/>
  <c r="AX35" i="7"/>
  <c r="AX34" i="7"/>
  <c r="AX33" i="7"/>
  <c r="AX32" i="7"/>
  <c r="AX31" i="7"/>
  <c r="AX30" i="7"/>
  <c r="AX29" i="7"/>
  <c r="AX28" i="7"/>
  <c r="AX27" i="7"/>
  <c r="AX26" i="7"/>
  <c r="AX25" i="7"/>
  <c r="AX24" i="7"/>
  <c r="AX23" i="7"/>
  <c r="AX22" i="7"/>
  <c r="AX21" i="7"/>
  <c r="AX20" i="7"/>
  <c r="AX19" i="7"/>
  <c r="AX18" i="7"/>
  <c r="AX17" i="7"/>
  <c r="AX16" i="7"/>
  <c r="AX15" i="7"/>
  <c r="AX14" i="7"/>
  <c r="AX13" i="7"/>
  <c r="AX12" i="7"/>
  <c r="AX11" i="7"/>
  <c r="AX10" i="7"/>
  <c r="AX9" i="7"/>
  <c r="AX8" i="7"/>
  <c r="AX7" i="7"/>
  <c r="AX6" i="7"/>
  <c r="AX5" i="7"/>
  <c r="L40" i="5"/>
  <c r="L39" i="5"/>
  <c r="L36" i="5"/>
  <c r="L31" i="5"/>
  <c r="L26" i="5"/>
  <c r="L21" i="5"/>
  <c r="L16" i="5"/>
  <c r="L11" i="5"/>
  <c r="L6" i="5"/>
  <c r="L27" i="3"/>
  <c r="K26" i="3"/>
  <c r="L40" i="3"/>
  <c r="L39" i="3"/>
  <c r="K40" i="3"/>
  <c r="K39" i="3"/>
  <c r="L36" i="3"/>
  <c r="L31" i="3"/>
  <c r="L28" i="3"/>
  <c r="L21" i="3"/>
  <c r="L16" i="3"/>
  <c r="L11" i="3"/>
  <c r="L6" i="3"/>
  <c r="L21" i="4"/>
  <c r="L23" i="4" s="1"/>
  <c r="K21" i="4"/>
  <c r="K22" i="4" s="1"/>
  <c r="L40" i="4"/>
  <c r="L39" i="4"/>
  <c r="L36" i="4"/>
  <c r="L31" i="4"/>
  <c r="L26" i="4"/>
  <c r="L16" i="4"/>
  <c r="L11" i="4"/>
  <c r="L6" i="4"/>
  <c r="L26" i="2"/>
  <c r="L27" i="2" s="1"/>
  <c r="K26" i="2"/>
  <c r="K27" i="2" s="1"/>
  <c r="L40" i="2"/>
  <c r="L39" i="2"/>
  <c r="L36" i="2"/>
  <c r="L31" i="2"/>
  <c r="L28" i="2"/>
  <c r="L21" i="2"/>
  <c r="L16" i="2"/>
  <c r="L11" i="2"/>
  <c r="L6" i="2"/>
  <c r="K26" i="1"/>
  <c r="L23" i="1"/>
  <c r="K21" i="1"/>
  <c r="L40" i="1"/>
  <c r="L39" i="1"/>
  <c r="L36" i="1"/>
  <c r="L31" i="1"/>
  <c r="L28" i="1"/>
  <c r="L22" i="1"/>
  <c r="L16" i="1"/>
  <c r="L11" i="1"/>
  <c r="L6" i="1"/>
  <c r="AB27" i="9"/>
  <c r="AA27" i="9"/>
  <c r="AB26" i="9"/>
  <c r="AA26" i="9"/>
  <c r="AV33" i="29"/>
  <c r="AX33" i="29"/>
  <c r="AV32" i="29"/>
  <c r="AX32" i="29"/>
  <c r="AU31" i="29"/>
  <c r="AT31" i="29"/>
  <c r="AS31" i="29"/>
  <c r="AV31" i="29" s="1"/>
  <c r="AV30" i="29"/>
  <c r="AW30" i="29"/>
  <c r="AV29" i="29"/>
  <c r="AW29" i="29" s="1"/>
  <c r="AU28" i="29"/>
  <c r="AT28" i="29"/>
  <c r="AS28" i="29"/>
  <c r="AV28" i="29" s="1"/>
  <c r="AW28" i="29" s="1"/>
  <c r="AV27" i="29"/>
  <c r="AW27" i="29"/>
  <c r="AV26" i="29"/>
  <c r="AY26" i="29"/>
  <c r="AU25" i="29"/>
  <c r="AT25" i="29"/>
  <c r="AS25" i="29"/>
  <c r="AV24" i="29"/>
  <c r="AW24" i="29"/>
  <c r="AV23" i="29"/>
  <c r="AY23" i="29"/>
  <c r="AU22" i="29"/>
  <c r="AT22" i="29"/>
  <c r="AS22" i="29"/>
  <c r="AV21" i="29"/>
  <c r="AX21" i="29" s="1"/>
  <c r="AV20" i="29"/>
  <c r="AX20" i="29"/>
  <c r="AU19" i="29"/>
  <c r="AT19" i="29"/>
  <c r="AS19" i="29"/>
  <c r="AV18" i="29"/>
  <c r="AW18" i="29"/>
  <c r="AV17" i="29"/>
  <c r="AW17" i="29"/>
  <c r="AU16" i="29"/>
  <c r="AT16" i="29"/>
  <c r="AS16" i="29"/>
  <c r="AV15" i="29"/>
  <c r="AY15" i="29"/>
  <c r="AV14" i="29"/>
  <c r="AX14" i="29"/>
  <c r="AU13" i="29"/>
  <c r="AT13" i="29"/>
  <c r="AS13" i="29"/>
  <c r="AV12" i="29"/>
  <c r="AY12" i="29"/>
  <c r="AV11" i="29"/>
  <c r="AW11" i="29"/>
  <c r="AU10" i="29"/>
  <c r="AT10" i="29"/>
  <c r="AS10" i="29"/>
  <c r="AV10" i="29" s="1"/>
  <c r="AV9" i="29"/>
  <c r="AX9" i="29"/>
  <c r="AV8" i="29"/>
  <c r="AV19" i="29"/>
  <c r="AX19" i="29" s="1"/>
  <c r="AY30" i="29"/>
  <c r="AX27" i="29"/>
  <c r="AY27" i="29"/>
  <c r="AX24" i="29"/>
  <c r="AY24" i="29"/>
  <c r="AY20" i="29"/>
  <c r="AX17" i="29"/>
  <c r="AY17" i="29"/>
  <c r="AX11" i="29"/>
  <c r="AY11" i="29"/>
  <c r="AY9" i="29"/>
  <c r="AW33" i="29"/>
  <c r="AY33" i="29"/>
  <c r="AX30" i="29"/>
  <c r="AW23" i="29"/>
  <c r="AX23" i="29"/>
  <c r="AV25" i="29"/>
  <c r="AY25" i="29" s="1"/>
  <c r="AV22" i="29"/>
  <c r="AX22" i="29" s="1"/>
  <c r="AW20" i="29"/>
  <c r="AY14" i="29"/>
  <c r="AW14" i="29"/>
  <c r="AW12" i="29"/>
  <c r="AX12" i="29"/>
  <c r="AW9" i="29"/>
  <c r="AW8" i="29"/>
  <c r="AV16" i="29"/>
  <c r="AW16" i="29" s="1"/>
  <c r="AR35" i="17"/>
  <c r="AQ35" i="17"/>
  <c r="AR34" i="17"/>
  <c r="AQ34" i="17"/>
  <c r="AR33" i="17"/>
  <c r="AQ33" i="17"/>
  <c r="V44" i="15"/>
  <c r="AR50" i="15"/>
  <c r="AS50" i="15" s="1"/>
  <c r="AS39" i="15"/>
  <c r="AR44" i="15"/>
  <c r="AQ44" i="15"/>
  <c r="AR34" i="15"/>
  <c r="AQ34" i="15"/>
  <c r="AS34" i="15" s="1"/>
  <c r="AT34" i="15" s="1"/>
  <c r="AR29" i="15"/>
  <c r="AS29" i="15" s="1"/>
  <c r="AR19" i="15"/>
  <c r="AQ19" i="15"/>
  <c r="AS19" i="15" s="1"/>
  <c r="AT19" i="15" s="1"/>
  <c r="AR14" i="15"/>
  <c r="AQ14" i="15"/>
  <c r="AR9" i="15"/>
  <c r="AQ9" i="15"/>
  <c r="AI23" i="28"/>
  <c r="AK34" i="13"/>
  <c r="AJ34" i="13"/>
  <c r="AR40" i="13"/>
  <c r="AQ40" i="13"/>
  <c r="AS33" i="13"/>
  <c r="AP40" i="11"/>
  <c r="AP32" i="11"/>
  <c r="AK36" i="11"/>
  <c r="V38" i="11"/>
  <c r="AS35" i="11"/>
  <c r="AS34" i="11"/>
  <c r="AS32" i="11"/>
  <c r="AT32" i="11" s="1"/>
  <c r="AU32" i="11"/>
  <c r="AS40" i="11"/>
  <c r="AT40" i="11" s="1"/>
  <c r="AU40" i="11"/>
  <c r="AS28" i="11"/>
  <c r="AS24" i="11"/>
  <c r="AS8" i="11"/>
  <c r="AB25" i="9"/>
  <c r="AA25" i="9"/>
  <c r="AC24" i="9"/>
  <c r="AC23" i="9"/>
  <c r="AB22" i="9"/>
  <c r="AA22" i="9"/>
  <c r="AC21" i="9"/>
  <c r="AC20" i="9"/>
  <c r="AB19" i="9"/>
  <c r="AA19" i="9"/>
  <c r="AC18" i="9"/>
  <c r="AC19" i="9" s="1"/>
  <c r="AC17" i="9"/>
  <c r="AB16" i="9"/>
  <c r="AA16" i="9"/>
  <c r="AC15" i="9"/>
  <c r="AC14" i="9"/>
  <c r="AB13" i="9"/>
  <c r="AA13" i="9"/>
  <c r="AC12" i="9"/>
  <c r="AC11" i="9"/>
  <c r="AB10" i="9"/>
  <c r="AA10" i="9"/>
  <c r="AC9" i="9"/>
  <c r="AC10" i="9" s="1"/>
  <c r="AC8" i="9"/>
  <c r="AB7" i="9"/>
  <c r="AA7" i="9"/>
  <c r="AC6" i="9"/>
  <c r="AC5" i="9"/>
  <c r="E5" i="9"/>
  <c r="H5" i="9"/>
  <c r="K5" i="9"/>
  <c r="E6" i="9"/>
  <c r="E7" i="9" s="1"/>
  <c r="H6" i="9"/>
  <c r="K6" i="9"/>
  <c r="C7" i="9"/>
  <c r="D7" i="9"/>
  <c r="F7" i="9"/>
  <c r="G7" i="9"/>
  <c r="I7" i="9"/>
  <c r="J7" i="9"/>
  <c r="E8" i="9"/>
  <c r="H8" i="9"/>
  <c r="K8" i="9"/>
  <c r="E9" i="9"/>
  <c r="E10" i="9" s="1"/>
  <c r="H9" i="9"/>
  <c r="H10" i="9" s="1"/>
  <c r="K9" i="9"/>
  <c r="C10" i="9"/>
  <c r="D10" i="9"/>
  <c r="F10" i="9"/>
  <c r="G10" i="9"/>
  <c r="I10" i="9"/>
  <c r="J10" i="9"/>
  <c r="E11" i="9"/>
  <c r="H11" i="9"/>
  <c r="K11" i="9"/>
  <c r="E12" i="9"/>
  <c r="E13" i="9" s="1"/>
  <c r="H12" i="9"/>
  <c r="H13" i="9" s="1"/>
  <c r="K12" i="9"/>
  <c r="C13" i="9"/>
  <c r="D13" i="9"/>
  <c r="F13" i="9"/>
  <c r="G13" i="9"/>
  <c r="I13" i="9"/>
  <c r="J13" i="9"/>
  <c r="E14" i="9"/>
  <c r="H14" i="9"/>
  <c r="K14" i="9"/>
  <c r="E15" i="9"/>
  <c r="H15" i="9"/>
  <c r="H16" i="9" s="1"/>
  <c r="K15" i="9"/>
  <c r="C16" i="9"/>
  <c r="D16" i="9"/>
  <c r="F16" i="9"/>
  <c r="G16" i="9"/>
  <c r="I16" i="9"/>
  <c r="J16" i="9"/>
  <c r="E17" i="9"/>
  <c r="H17" i="9"/>
  <c r="K17" i="9"/>
  <c r="E18" i="9"/>
  <c r="E19" i="9" s="1"/>
  <c r="H18" i="9"/>
  <c r="H19" i="9" s="1"/>
  <c r="K18" i="9"/>
  <c r="C19" i="9"/>
  <c r="D19" i="9"/>
  <c r="F19" i="9"/>
  <c r="G19" i="9"/>
  <c r="I19" i="9"/>
  <c r="J19" i="9"/>
  <c r="E20" i="9"/>
  <c r="H20" i="9"/>
  <c r="K20" i="9"/>
  <c r="E21" i="9"/>
  <c r="H21" i="9"/>
  <c r="H22" i="9" s="1"/>
  <c r="K21" i="9"/>
  <c r="C22" i="9"/>
  <c r="D22" i="9"/>
  <c r="F22" i="9"/>
  <c r="G22" i="9"/>
  <c r="I22" i="9"/>
  <c r="J22" i="9"/>
  <c r="E23" i="9"/>
  <c r="H23" i="9"/>
  <c r="K23" i="9"/>
  <c r="E24" i="9"/>
  <c r="H24" i="9"/>
  <c r="H25" i="9" s="1"/>
  <c r="K24" i="9"/>
  <c r="C25" i="9"/>
  <c r="D25" i="9"/>
  <c r="F25" i="9"/>
  <c r="G25" i="9"/>
  <c r="I25" i="9"/>
  <c r="J25" i="9"/>
  <c r="C26" i="9"/>
  <c r="D26" i="9"/>
  <c r="F26" i="9"/>
  <c r="G26" i="9"/>
  <c r="I26" i="9"/>
  <c r="J26" i="9"/>
  <c r="C27" i="9"/>
  <c r="D27" i="9"/>
  <c r="F27" i="9"/>
  <c r="G27" i="9"/>
  <c r="I27" i="9"/>
  <c r="J27" i="9"/>
  <c r="F8" i="29"/>
  <c r="G8" i="29"/>
  <c r="F9" i="29"/>
  <c r="G9" i="29"/>
  <c r="C10" i="29"/>
  <c r="D10" i="29"/>
  <c r="E10" i="29"/>
  <c r="F11" i="29"/>
  <c r="I11" i="29"/>
  <c r="F12" i="29"/>
  <c r="G12" i="29"/>
  <c r="C13" i="29"/>
  <c r="D13" i="29"/>
  <c r="E13" i="29"/>
  <c r="F14" i="29"/>
  <c r="G14" i="29"/>
  <c r="F15" i="29"/>
  <c r="H15" i="29"/>
  <c r="C16" i="29"/>
  <c r="D16" i="29"/>
  <c r="E16" i="29"/>
  <c r="F17" i="29"/>
  <c r="G17" i="29"/>
  <c r="F18" i="29"/>
  <c r="G18" i="29"/>
  <c r="C19" i="29"/>
  <c r="D19" i="29"/>
  <c r="E19" i="29"/>
  <c r="F20" i="29"/>
  <c r="G20" i="29" s="1"/>
  <c r="F21" i="29"/>
  <c r="H21" i="29"/>
  <c r="C22" i="29"/>
  <c r="D22" i="29"/>
  <c r="E22" i="29"/>
  <c r="F23" i="29"/>
  <c r="G23" i="29" s="1"/>
  <c r="F24" i="29"/>
  <c r="G24" i="29"/>
  <c r="C25" i="29"/>
  <c r="D25" i="29"/>
  <c r="E25" i="29"/>
  <c r="F26" i="29"/>
  <c r="H26" i="29" s="1"/>
  <c r="F27" i="29"/>
  <c r="G27" i="29"/>
  <c r="C28" i="29"/>
  <c r="D28" i="29"/>
  <c r="E28" i="29"/>
  <c r="F29" i="29"/>
  <c r="I29" i="29"/>
  <c r="F30" i="29"/>
  <c r="G30" i="29"/>
  <c r="C32" i="29"/>
  <c r="D32" i="29"/>
  <c r="E32" i="29"/>
  <c r="C33" i="29"/>
  <c r="D33" i="29"/>
  <c r="E33" i="29"/>
  <c r="G26" i="29"/>
  <c r="D31" i="29"/>
  <c r="I9" i="29"/>
  <c r="F13" i="29"/>
  <c r="I13" i="29" s="1"/>
  <c r="I17" i="29"/>
  <c r="G21" i="29"/>
  <c r="H17" i="29"/>
  <c r="I20" i="29"/>
  <c r="F10" i="29"/>
  <c r="G10" i="29"/>
  <c r="F22" i="29"/>
  <c r="H22" i="29" s="1"/>
  <c r="G29" i="29"/>
  <c r="I21" i="29"/>
  <c r="F16" i="29"/>
  <c r="G16" i="29"/>
  <c r="H18" i="29"/>
  <c r="G15" i="29"/>
  <c r="F28" i="29"/>
  <c r="I28" i="29" s="1"/>
  <c r="H30" i="29"/>
  <c r="I27" i="29"/>
  <c r="F25" i="29"/>
  <c r="H25" i="29" s="1"/>
  <c r="I14" i="29"/>
  <c r="H11" i="29"/>
  <c r="I8" i="29"/>
  <c r="F32" i="29"/>
  <c r="G32" i="29" s="1"/>
  <c r="H27" i="29"/>
  <c r="I24" i="29"/>
  <c r="F19" i="29"/>
  <c r="H19" i="29"/>
  <c r="H14" i="29"/>
  <c r="H8" i="29"/>
  <c r="H29" i="29"/>
  <c r="H24" i="29"/>
  <c r="F33" i="29"/>
  <c r="G33" i="29" s="1"/>
  <c r="E31" i="29"/>
  <c r="I30" i="29"/>
  <c r="G11" i="29"/>
  <c r="C31" i="29"/>
  <c r="I23" i="29"/>
  <c r="H20" i="29"/>
  <c r="I12" i="29"/>
  <c r="H9" i="29"/>
  <c r="I26" i="29"/>
  <c r="H23" i="29"/>
  <c r="I15" i="29"/>
  <c r="H12" i="29"/>
  <c r="I18" i="29"/>
  <c r="AR27" i="18"/>
  <c r="AQ27" i="18"/>
  <c r="AR26" i="18"/>
  <c r="AQ26" i="18"/>
  <c r="AR25" i="18"/>
  <c r="AQ25" i="18"/>
  <c r="AS24" i="18"/>
  <c r="AT24" i="18"/>
  <c r="AS23" i="18"/>
  <c r="AT23" i="18"/>
  <c r="AR22" i="18"/>
  <c r="AQ22" i="18"/>
  <c r="AS21" i="18"/>
  <c r="AS20" i="18"/>
  <c r="AR19" i="18"/>
  <c r="AQ19" i="18"/>
  <c r="AS18" i="18"/>
  <c r="AS17" i="18"/>
  <c r="AR16" i="18"/>
  <c r="AQ16" i="18"/>
  <c r="AS15" i="18"/>
  <c r="AT15" i="18"/>
  <c r="AS14" i="18"/>
  <c r="AT14" i="18"/>
  <c r="AR13" i="18"/>
  <c r="AQ13" i="18"/>
  <c r="AS12" i="18"/>
  <c r="AS11" i="18"/>
  <c r="AR10" i="18"/>
  <c r="AQ10" i="18"/>
  <c r="AS9" i="18"/>
  <c r="AS8" i="18"/>
  <c r="AT8" i="18"/>
  <c r="AR7" i="18"/>
  <c r="AQ7" i="18"/>
  <c r="AS6" i="18"/>
  <c r="AS5" i="18"/>
  <c r="E5" i="18"/>
  <c r="J5" i="18"/>
  <c r="O5" i="18"/>
  <c r="E6" i="18"/>
  <c r="J6" i="18"/>
  <c r="O6" i="18"/>
  <c r="C7" i="18"/>
  <c r="D7" i="18"/>
  <c r="H7" i="18"/>
  <c r="I7" i="18"/>
  <c r="M7" i="18"/>
  <c r="N7" i="18"/>
  <c r="E8" i="18"/>
  <c r="J8" i="18"/>
  <c r="K8" i="18"/>
  <c r="O8" i="18"/>
  <c r="E9" i="18"/>
  <c r="F9" i="18"/>
  <c r="J9" i="18"/>
  <c r="K9" i="18"/>
  <c r="O9" i="18"/>
  <c r="P9" i="18"/>
  <c r="C10" i="18"/>
  <c r="D10" i="18"/>
  <c r="H10" i="18"/>
  <c r="I10" i="18"/>
  <c r="M10" i="18"/>
  <c r="N10" i="18"/>
  <c r="E11" i="18"/>
  <c r="J11" i="18"/>
  <c r="K11" i="18"/>
  <c r="O11" i="18"/>
  <c r="P11" i="18"/>
  <c r="E12" i="18"/>
  <c r="J12" i="18"/>
  <c r="K12" i="18"/>
  <c r="O12" i="18"/>
  <c r="P12" i="18"/>
  <c r="C13" i="18"/>
  <c r="D13" i="18"/>
  <c r="H13" i="18"/>
  <c r="I13" i="18"/>
  <c r="M13" i="18"/>
  <c r="N13" i="18"/>
  <c r="E14" i="18"/>
  <c r="F14" i="18"/>
  <c r="J14" i="18"/>
  <c r="K14" i="18"/>
  <c r="O14" i="18"/>
  <c r="P14" i="18"/>
  <c r="E15" i="18"/>
  <c r="F15" i="18"/>
  <c r="J15" i="18"/>
  <c r="K15" i="18"/>
  <c r="O15" i="18"/>
  <c r="P15" i="18"/>
  <c r="C16" i="18"/>
  <c r="D16" i="18"/>
  <c r="H16" i="18"/>
  <c r="I16" i="18"/>
  <c r="M16" i="18"/>
  <c r="N16" i="18"/>
  <c r="E17" i="18"/>
  <c r="J17" i="18"/>
  <c r="O17" i="18"/>
  <c r="Q17" i="18"/>
  <c r="E18" i="18"/>
  <c r="J18" i="18"/>
  <c r="O18" i="18"/>
  <c r="C19" i="18"/>
  <c r="D19" i="18"/>
  <c r="H19" i="18"/>
  <c r="I19" i="18"/>
  <c r="M19" i="18"/>
  <c r="N19" i="18"/>
  <c r="E20" i="18"/>
  <c r="G20" i="18"/>
  <c r="J20" i="18"/>
  <c r="K20" i="18"/>
  <c r="O20" i="18"/>
  <c r="P20" i="18"/>
  <c r="E21" i="18"/>
  <c r="J21" i="18"/>
  <c r="K21" i="18"/>
  <c r="O21" i="18"/>
  <c r="C22" i="18"/>
  <c r="D22" i="18"/>
  <c r="H22" i="18"/>
  <c r="I22" i="18"/>
  <c r="M22" i="18"/>
  <c r="N22" i="18"/>
  <c r="E23" i="18"/>
  <c r="G23" i="18"/>
  <c r="J23" i="18"/>
  <c r="K23" i="18"/>
  <c r="O23" i="18"/>
  <c r="P23" i="18"/>
  <c r="E24" i="18"/>
  <c r="F24" i="18"/>
  <c r="J24" i="18"/>
  <c r="O24" i="18"/>
  <c r="C25" i="18"/>
  <c r="D25" i="18"/>
  <c r="H25" i="18"/>
  <c r="I25" i="18"/>
  <c r="M25" i="18"/>
  <c r="N25" i="18"/>
  <c r="C26" i="18"/>
  <c r="D26" i="18"/>
  <c r="H26" i="18"/>
  <c r="I26" i="18"/>
  <c r="M26" i="18"/>
  <c r="N26" i="18"/>
  <c r="C27" i="18"/>
  <c r="D27" i="18"/>
  <c r="H27" i="18"/>
  <c r="I27" i="18"/>
  <c r="M27" i="18"/>
  <c r="N27" i="18"/>
  <c r="L6" i="17"/>
  <c r="AR32" i="17"/>
  <c r="AQ32" i="17"/>
  <c r="AS31" i="17"/>
  <c r="AU31" i="17" s="1"/>
  <c r="AT31" i="17"/>
  <c r="AS30" i="17"/>
  <c r="AU30" i="17" s="1"/>
  <c r="AT30" i="17"/>
  <c r="AS29" i="17"/>
  <c r="AR28" i="17"/>
  <c r="AQ28" i="17"/>
  <c r="AS28" i="17" s="1"/>
  <c r="AS27" i="17"/>
  <c r="AU27" i="17" s="1"/>
  <c r="AT27" i="17"/>
  <c r="AS26" i="17"/>
  <c r="AS25" i="17"/>
  <c r="AR24" i="17"/>
  <c r="AQ24" i="17"/>
  <c r="AS23" i="17"/>
  <c r="AS22" i="17"/>
  <c r="AS21" i="17"/>
  <c r="AR20" i="17"/>
  <c r="AQ20" i="17"/>
  <c r="AS20" i="17" s="1"/>
  <c r="AT20" i="17" s="1"/>
  <c r="AS19" i="17"/>
  <c r="AU19" i="17" s="1"/>
  <c r="AT19" i="17"/>
  <c r="AS18" i="17"/>
  <c r="AU18" i="17" s="1"/>
  <c r="AT18" i="17"/>
  <c r="AS17" i="17"/>
  <c r="AR16" i="17"/>
  <c r="AQ16" i="17"/>
  <c r="AS16" i="17" s="1"/>
  <c r="AS15" i="17"/>
  <c r="AU15" i="17" s="1"/>
  <c r="AT15" i="17"/>
  <c r="AS14" i="17"/>
  <c r="AU14" i="17" s="1"/>
  <c r="AT14" i="17"/>
  <c r="AS13" i="17"/>
  <c r="AU13" i="17" s="1"/>
  <c r="AT13" i="17"/>
  <c r="AR12" i="17"/>
  <c r="AQ12" i="17"/>
  <c r="AS11" i="17"/>
  <c r="AS10" i="17"/>
  <c r="AU10" i="17" s="1"/>
  <c r="AT10" i="17"/>
  <c r="AS9" i="17"/>
  <c r="AR8" i="17"/>
  <c r="AR36" i="17" s="1"/>
  <c r="AQ8" i="17"/>
  <c r="AS7" i="17"/>
  <c r="AU7" i="17" s="1"/>
  <c r="AT7" i="17"/>
  <c r="AS6" i="17"/>
  <c r="AS5" i="17"/>
  <c r="E5" i="17"/>
  <c r="O5" i="17"/>
  <c r="E6" i="17"/>
  <c r="K6" i="17"/>
  <c r="O6" i="17"/>
  <c r="E7" i="17"/>
  <c r="F7" i="17" s="1"/>
  <c r="O7" i="17"/>
  <c r="C8" i="17"/>
  <c r="D8" i="17"/>
  <c r="H8" i="17"/>
  <c r="I8" i="17"/>
  <c r="M8" i="17"/>
  <c r="N8" i="17"/>
  <c r="E9" i="17"/>
  <c r="J9" i="17"/>
  <c r="O9" i="17"/>
  <c r="Q9" i="17" s="1"/>
  <c r="P9" i="17"/>
  <c r="E10" i="17"/>
  <c r="G10" i="17" s="1"/>
  <c r="F10" i="17"/>
  <c r="J10" i="17"/>
  <c r="O10" i="17"/>
  <c r="Q10" i="17" s="1"/>
  <c r="P10" i="17"/>
  <c r="E11" i="17"/>
  <c r="J11" i="17"/>
  <c r="L11" i="17" s="1"/>
  <c r="K11" i="17"/>
  <c r="O11" i="17"/>
  <c r="Q11" i="17" s="1"/>
  <c r="P11" i="17"/>
  <c r="C12" i="17"/>
  <c r="D12" i="17"/>
  <c r="H12" i="17"/>
  <c r="I12" i="17"/>
  <c r="M12" i="17"/>
  <c r="N12" i="17"/>
  <c r="E13" i="17"/>
  <c r="J13" i="17"/>
  <c r="O13" i="17"/>
  <c r="E14" i="17"/>
  <c r="J14" i="17"/>
  <c r="O14" i="17"/>
  <c r="Q14" i="17" s="1"/>
  <c r="P14" i="17"/>
  <c r="E15" i="17"/>
  <c r="G15" i="17" s="1"/>
  <c r="F15" i="17"/>
  <c r="J15" i="17"/>
  <c r="O15" i="17"/>
  <c r="C16" i="17"/>
  <c r="D16" i="17"/>
  <c r="H16" i="17"/>
  <c r="I16" i="17"/>
  <c r="M16" i="17"/>
  <c r="N16" i="17"/>
  <c r="E17" i="17"/>
  <c r="F17" i="17"/>
  <c r="J17" i="17"/>
  <c r="K17" i="17"/>
  <c r="O17" i="17"/>
  <c r="Q17" i="17" s="1"/>
  <c r="P17" i="17"/>
  <c r="E18" i="17"/>
  <c r="G18" i="17" s="1"/>
  <c r="F18" i="17"/>
  <c r="J18" i="17"/>
  <c r="O18" i="17"/>
  <c r="Q18" i="17" s="1"/>
  <c r="P18" i="17"/>
  <c r="E19" i="17"/>
  <c r="G19" i="17" s="1"/>
  <c r="F19" i="17"/>
  <c r="J19" i="17"/>
  <c r="L19" i="17" s="1"/>
  <c r="K19" i="17"/>
  <c r="O19" i="17"/>
  <c r="Q19" i="17" s="1"/>
  <c r="P19" i="17"/>
  <c r="C20" i="17"/>
  <c r="D20" i="17"/>
  <c r="H20" i="17"/>
  <c r="I20" i="17"/>
  <c r="M20" i="17"/>
  <c r="N20" i="17"/>
  <c r="E21" i="17"/>
  <c r="J21" i="17"/>
  <c r="K21" i="17" s="1"/>
  <c r="O21" i="17"/>
  <c r="E22" i="17"/>
  <c r="J22" i="17"/>
  <c r="O22" i="17"/>
  <c r="E23" i="17"/>
  <c r="G23" i="17" s="1"/>
  <c r="F23" i="17"/>
  <c r="J23" i="17"/>
  <c r="L23" i="17" s="1"/>
  <c r="K23" i="17"/>
  <c r="O23" i="17"/>
  <c r="C24" i="17"/>
  <c r="D24" i="17"/>
  <c r="H24" i="17"/>
  <c r="I24" i="17"/>
  <c r="M24" i="17"/>
  <c r="N24" i="17"/>
  <c r="E25" i="17"/>
  <c r="J25" i="17"/>
  <c r="O25" i="17"/>
  <c r="Q25" i="17" s="1"/>
  <c r="P25" i="17"/>
  <c r="E26" i="17"/>
  <c r="G26" i="17" s="1"/>
  <c r="F26" i="17"/>
  <c r="J26" i="17"/>
  <c r="L26" i="17" s="1"/>
  <c r="K26" i="17"/>
  <c r="O26" i="17"/>
  <c r="E27" i="17"/>
  <c r="G27" i="17" s="1"/>
  <c r="F27" i="17"/>
  <c r="J27" i="17"/>
  <c r="L27" i="17" s="1"/>
  <c r="K27" i="17"/>
  <c r="O27" i="17"/>
  <c r="C28" i="17"/>
  <c r="D28" i="17"/>
  <c r="H28" i="17"/>
  <c r="I28" i="17"/>
  <c r="M28" i="17"/>
  <c r="N28" i="17"/>
  <c r="E29" i="17"/>
  <c r="J29" i="17"/>
  <c r="K29" i="17"/>
  <c r="O29" i="17"/>
  <c r="Q29" i="17" s="1"/>
  <c r="P29" i="17"/>
  <c r="E30" i="17"/>
  <c r="J30" i="17"/>
  <c r="O30" i="17"/>
  <c r="E31" i="17"/>
  <c r="G31" i="17" s="1"/>
  <c r="F31" i="17"/>
  <c r="J31" i="17"/>
  <c r="O31" i="17"/>
  <c r="C32" i="17"/>
  <c r="D32" i="17"/>
  <c r="H32" i="17"/>
  <c r="I32" i="17"/>
  <c r="M32" i="17"/>
  <c r="N32" i="17"/>
  <c r="C33" i="17"/>
  <c r="D33" i="17"/>
  <c r="H33" i="17"/>
  <c r="I33" i="17"/>
  <c r="M33" i="17"/>
  <c r="N33" i="17"/>
  <c r="C34" i="17"/>
  <c r="D34" i="17"/>
  <c r="H34" i="17"/>
  <c r="I34" i="17"/>
  <c r="M34" i="17"/>
  <c r="N34" i="17"/>
  <c r="C35" i="17"/>
  <c r="D35" i="17"/>
  <c r="H35" i="17"/>
  <c r="I35" i="17"/>
  <c r="M35" i="17"/>
  <c r="N35" i="17"/>
  <c r="AP39" i="15"/>
  <c r="AA36" i="15"/>
  <c r="AA35" i="15"/>
  <c r="AA26" i="15"/>
  <c r="AA25" i="15"/>
  <c r="V39" i="15"/>
  <c r="V38" i="15"/>
  <c r="V26" i="15"/>
  <c r="R49" i="15"/>
  <c r="R55" i="15"/>
  <c r="R56" i="15" s="1"/>
  <c r="T46" i="15"/>
  <c r="E46" i="15"/>
  <c r="F46" i="15"/>
  <c r="J46" i="15"/>
  <c r="L46" i="15" s="1"/>
  <c r="K46" i="15"/>
  <c r="O46" i="15"/>
  <c r="Q46" i="15" s="1"/>
  <c r="P46" i="15"/>
  <c r="Y46" i="15"/>
  <c r="AA46" i="15" s="1"/>
  <c r="AD46" i="15"/>
  <c r="AF46" i="15" s="1"/>
  <c r="AI46" i="15"/>
  <c r="AK46" i="15" s="1"/>
  <c r="AN46" i="15"/>
  <c r="AP46" i="15" s="1"/>
  <c r="AS46" i="15"/>
  <c r="AU46" i="15" s="1"/>
  <c r="AT46" i="15"/>
  <c r="AS56" i="15"/>
  <c r="AU56" i="15" s="1"/>
  <c r="AT56" i="15"/>
  <c r="AS54" i="15"/>
  <c r="AT54" i="15" s="1"/>
  <c r="AS53" i="15"/>
  <c r="AT53" i="15" s="1"/>
  <c r="AS52" i="15"/>
  <c r="AT52" i="15" s="1"/>
  <c r="AS51" i="15"/>
  <c r="AT51" i="15"/>
  <c r="AS48" i="15"/>
  <c r="AT48" i="15"/>
  <c r="AS47" i="15"/>
  <c r="AU47" i="15" s="1"/>
  <c r="AT47" i="15"/>
  <c r="AS45" i="15"/>
  <c r="AT45" i="15" s="1"/>
  <c r="AS43" i="15"/>
  <c r="AS42" i="15"/>
  <c r="AS41" i="15"/>
  <c r="AS40" i="15"/>
  <c r="AT38" i="15"/>
  <c r="AS37" i="15"/>
  <c r="AS36" i="15"/>
  <c r="AT36" i="15" s="1"/>
  <c r="AS35" i="15"/>
  <c r="AS33" i="15"/>
  <c r="AU33" i="15" s="1"/>
  <c r="AT33" i="15"/>
  <c r="AS32" i="15"/>
  <c r="AS31" i="15"/>
  <c r="AS30" i="15"/>
  <c r="AS28" i="15"/>
  <c r="AS27" i="15"/>
  <c r="AU27" i="15" s="1"/>
  <c r="AS26" i="15"/>
  <c r="AS25" i="15"/>
  <c r="AS24" i="15"/>
  <c r="AS23" i="15"/>
  <c r="AS22" i="15"/>
  <c r="AS21" i="15"/>
  <c r="AS20" i="15"/>
  <c r="AU20" i="15" s="1"/>
  <c r="AS18" i="15"/>
  <c r="AS17" i="15"/>
  <c r="AS16" i="15"/>
  <c r="AS15" i="15"/>
  <c r="AS13" i="15"/>
  <c r="AS12" i="15"/>
  <c r="AS11" i="15"/>
  <c r="AS10" i="15"/>
  <c r="AU10" i="15" s="1"/>
  <c r="AT10" i="15"/>
  <c r="AS8" i="15"/>
  <c r="AS7" i="15"/>
  <c r="AS6" i="15"/>
  <c r="AS5" i="15"/>
  <c r="E5" i="15"/>
  <c r="J5" i="15"/>
  <c r="O5" i="15"/>
  <c r="Q5" i="15" s="1"/>
  <c r="E6" i="15"/>
  <c r="J6" i="15"/>
  <c r="O6" i="15"/>
  <c r="E7" i="15"/>
  <c r="J7" i="15"/>
  <c r="O7" i="15"/>
  <c r="E8" i="15"/>
  <c r="J8" i="15"/>
  <c r="O8" i="15"/>
  <c r="C9" i="15"/>
  <c r="D9" i="15"/>
  <c r="H9" i="15"/>
  <c r="I9" i="15"/>
  <c r="M9" i="15"/>
  <c r="N9" i="15"/>
  <c r="E10" i="15"/>
  <c r="J10" i="15"/>
  <c r="K10" i="15"/>
  <c r="O10" i="15"/>
  <c r="P10" i="15" s="1"/>
  <c r="E13" i="15"/>
  <c r="J13" i="15"/>
  <c r="O13" i="15"/>
  <c r="C14" i="15"/>
  <c r="D14" i="15"/>
  <c r="H14" i="15"/>
  <c r="I14" i="15"/>
  <c r="M14" i="15"/>
  <c r="N14" i="15"/>
  <c r="E15" i="15"/>
  <c r="J15" i="15"/>
  <c r="O15" i="15"/>
  <c r="E16" i="15"/>
  <c r="J16" i="15"/>
  <c r="K16" i="15" s="1"/>
  <c r="O16" i="15"/>
  <c r="E18" i="15"/>
  <c r="J18" i="15"/>
  <c r="O18" i="15"/>
  <c r="C19" i="15"/>
  <c r="D19" i="15"/>
  <c r="H19" i="15"/>
  <c r="I19" i="15"/>
  <c r="M19" i="15"/>
  <c r="N19" i="15"/>
  <c r="E20" i="15"/>
  <c r="J20" i="15"/>
  <c r="O20" i="15"/>
  <c r="P20" i="15" s="1"/>
  <c r="E21" i="15"/>
  <c r="J21" i="15"/>
  <c r="O21" i="15"/>
  <c r="E22" i="15"/>
  <c r="J22" i="15"/>
  <c r="O22" i="15"/>
  <c r="E23" i="15"/>
  <c r="J23" i="15"/>
  <c r="O23" i="15"/>
  <c r="Q23" i="15" s="1"/>
  <c r="C24" i="15"/>
  <c r="D24" i="15"/>
  <c r="H24" i="15"/>
  <c r="I24" i="15"/>
  <c r="M24" i="15"/>
  <c r="N24" i="15"/>
  <c r="E25" i="15"/>
  <c r="F25" i="15" s="1"/>
  <c r="J25" i="15"/>
  <c r="L25" i="15" s="1"/>
  <c r="O25" i="15"/>
  <c r="E26" i="15"/>
  <c r="J26" i="15"/>
  <c r="O26" i="15"/>
  <c r="E27" i="15"/>
  <c r="J27" i="15"/>
  <c r="O27" i="15"/>
  <c r="E28" i="15"/>
  <c r="J28" i="15"/>
  <c r="K28" i="15" s="1"/>
  <c r="O28" i="15"/>
  <c r="C29" i="15"/>
  <c r="D29" i="15"/>
  <c r="H29" i="15"/>
  <c r="I29" i="15"/>
  <c r="M29" i="15"/>
  <c r="N29" i="15"/>
  <c r="E30" i="15"/>
  <c r="J30" i="15"/>
  <c r="K30" i="15" s="1"/>
  <c r="O30" i="15"/>
  <c r="P30" i="15" s="1"/>
  <c r="E31" i="15"/>
  <c r="F31" i="15" s="1"/>
  <c r="J31" i="15"/>
  <c r="O31" i="15"/>
  <c r="E32" i="15"/>
  <c r="J32" i="15"/>
  <c r="O32" i="15"/>
  <c r="E33" i="15"/>
  <c r="J33" i="15"/>
  <c r="O33" i="15"/>
  <c r="C34" i="15"/>
  <c r="D34" i="15"/>
  <c r="H34" i="15"/>
  <c r="I34" i="15"/>
  <c r="M34" i="15"/>
  <c r="N34" i="15"/>
  <c r="E35" i="15"/>
  <c r="J35" i="15"/>
  <c r="K35" i="15"/>
  <c r="O35" i="15"/>
  <c r="P35" i="15" s="1"/>
  <c r="E36" i="15"/>
  <c r="J36" i="15"/>
  <c r="O36" i="15"/>
  <c r="P36" i="15" s="1"/>
  <c r="E37" i="15"/>
  <c r="J37" i="15"/>
  <c r="O37" i="15"/>
  <c r="E38" i="15"/>
  <c r="J38" i="15"/>
  <c r="O38" i="15"/>
  <c r="C39" i="15"/>
  <c r="D39" i="15"/>
  <c r="H39" i="15"/>
  <c r="I39" i="15"/>
  <c r="M39" i="15"/>
  <c r="N39" i="15"/>
  <c r="E45" i="15"/>
  <c r="J45" i="15"/>
  <c r="K45" i="15" s="1"/>
  <c r="O45" i="15"/>
  <c r="E47" i="15"/>
  <c r="J47" i="15"/>
  <c r="O47" i="15"/>
  <c r="E48" i="15"/>
  <c r="J48" i="15"/>
  <c r="O48" i="15"/>
  <c r="Q48" i="15" s="1"/>
  <c r="P48" i="15"/>
  <c r="E49" i="15"/>
  <c r="J49" i="15"/>
  <c r="O49" i="15"/>
  <c r="Q49" i="15" s="1"/>
  <c r="C50" i="15"/>
  <c r="D50" i="15"/>
  <c r="H50" i="15"/>
  <c r="I50" i="15"/>
  <c r="M50" i="15"/>
  <c r="N50" i="15"/>
  <c r="C51" i="15"/>
  <c r="D51" i="15"/>
  <c r="H51" i="15"/>
  <c r="I51" i="15"/>
  <c r="M51" i="15"/>
  <c r="N51" i="15"/>
  <c r="C52" i="15"/>
  <c r="D52" i="15"/>
  <c r="H52" i="15"/>
  <c r="I52" i="15"/>
  <c r="M52" i="15"/>
  <c r="N52" i="15"/>
  <c r="C53" i="15"/>
  <c r="D53" i="15"/>
  <c r="H53" i="15"/>
  <c r="I53" i="15"/>
  <c r="M53" i="15"/>
  <c r="N53" i="15"/>
  <c r="C54" i="15"/>
  <c r="D54" i="15"/>
  <c r="H54" i="15"/>
  <c r="I54" i="15"/>
  <c r="M54" i="15"/>
  <c r="N54" i="15"/>
  <c r="E55" i="15"/>
  <c r="H55" i="15"/>
  <c r="I55" i="15"/>
  <c r="M55" i="15"/>
  <c r="N55" i="15"/>
  <c r="AH44" i="28"/>
  <c r="AG44" i="28"/>
  <c r="AI42" i="28"/>
  <c r="AJ42" i="28"/>
  <c r="AI41" i="28"/>
  <c r="AJ41" i="28"/>
  <c r="AH40" i="28"/>
  <c r="AG40" i="28"/>
  <c r="AI39" i="28"/>
  <c r="AI38" i="28"/>
  <c r="AI37" i="28"/>
  <c r="AG36" i="28"/>
  <c r="AI35" i="28"/>
  <c r="AI34" i="28"/>
  <c r="AI33" i="28"/>
  <c r="AK33" i="28"/>
  <c r="AH32" i="28"/>
  <c r="AG32" i="28"/>
  <c r="AI31" i="28"/>
  <c r="AJ31" i="28"/>
  <c r="AI30" i="28"/>
  <c r="AJ30" i="28"/>
  <c r="AI29" i="28"/>
  <c r="AK29" i="28"/>
  <c r="AH28" i="28"/>
  <c r="AG28" i="28"/>
  <c r="AI27" i="28"/>
  <c r="AJ27" i="28"/>
  <c r="AI26" i="28"/>
  <c r="AJ26" i="28"/>
  <c r="AI25" i="28"/>
  <c r="AK25" i="28"/>
  <c r="AH24" i="28"/>
  <c r="AG24" i="28"/>
  <c r="AI22" i="28"/>
  <c r="AK22" i="28"/>
  <c r="AI21" i="28"/>
  <c r="AJ21" i="28"/>
  <c r="AH20" i="28"/>
  <c r="AG20" i="28"/>
  <c r="AI19" i="28"/>
  <c r="AK19" i="28" s="1"/>
  <c r="AJ19" i="28"/>
  <c r="AI18" i="28"/>
  <c r="AK18" i="28" s="1"/>
  <c r="AJ18" i="28"/>
  <c r="AI17" i="28"/>
  <c r="AJ17" i="28"/>
  <c r="AH16" i="28"/>
  <c r="AG16" i="28"/>
  <c r="AI15" i="28"/>
  <c r="AI14" i="28"/>
  <c r="AK14" i="28" s="1"/>
  <c r="AJ14" i="28"/>
  <c r="AI13" i="28"/>
  <c r="AI16" i="28" s="1"/>
  <c r="AK13" i="28"/>
  <c r="AH12" i="28"/>
  <c r="AG12" i="28"/>
  <c r="AI11" i="28"/>
  <c r="AI10" i="28"/>
  <c r="AK10" i="28" s="1"/>
  <c r="AJ10" i="28"/>
  <c r="AI9" i="28"/>
  <c r="AK9" i="28"/>
  <c r="AH8" i="28"/>
  <c r="AG8" i="28"/>
  <c r="AI7" i="28"/>
  <c r="AI6" i="28"/>
  <c r="AJ6" i="28"/>
  <c r="AI5" i="28"/>
  <c r="E5" i="28"/>
  <c r="F5" i="28"/>
  <c r="E6" i="28"/>
  <c r="F6" i="28"/>
  <c r="E7" i="28"/>
  <c r="C8" i="28"/>
  <c r="D8" i="28"/>
  <c r="E9" i="28"/>
  <c r="F9" i="28"/>
  <c r="E10" i="28"/>
  <c r="G10" i="28" s="1"/>
  <c r="F10" i="28"/>
  <c r="E11" i="28"/>
  <c r="F11" i="28" s="1"/>
  <c r="G11" i="28"/>
  <c r="C12" i="28"/>
  <c r="D12" i="28"/>
  <c r="E13" i="28"/>
  <c r="F13" i="28"/>
  <c r="E14" i="28"/>
  <c r="G14" i="28"/>
  <c r="E15" i="28"/>
  <c r="C16" i="28"/>
  <c r="D16" i="28"/>
  <c r="E17" i="28"/>
  <c r="F17" i="28"/>
  <c r="E18" i="28"/>
  <c r="G18" i="28" s="1"/>
  <c r="F18" i="28"/>
  <c r="E19" i="28"/>
  <c r="G19" i="28" s="1"/>
  <c r="F19" i="28"/>
  <c r="C20" i="28"/>
  <c r="D20" i="28"/>
  <c r="E21" i="28"/>
  <c r="F21" i="28"/>
  <c r="E22" i="28"/>
  <c r="F22" i="28"/>
  <c r="E23" i="28"/>
  <c r="F23" i="28"/>
  <c r="C24" i="28"/>
  <c r="D24" i="28"/>
  <c r="E25" i="28"/>
  <c r="F25" i="28"/>
  <c r="E26" i="28"/>
  <c r="F26" i="28"/>
  <c r="E27" i="28"/>
  <c r="G27" i="28"/>
  <c r="C28" i="28"/>
  <c r="D28" i="28"/>
  <c r="E29" i="28"/>
  <c r="F29" i="28" s="1"/>
  <c r="E30" i="28"/>
  <c r="G30" i="28" s="1"/>
  <c r="E31" i="28"/>
  <c r="F31" i="28"/>
  <c r="C32" i="28"/>
  <c r="D32" i="28"/>
  <c r="E33" i="28"/>
  <c r="G33" i="28"/>
  <c r="E34" i="28"/>
  <c r="F34" i="28"/>
  <c r="E35" i="28"/>
  <c r="C36" i="28"/>
  <c r="D36" i="28"/>
  <c r="E37" i="28"/>
  <c r="E38" i="28"/>
  <c r="E39" i="28"/>
  <c r="C40" i="28"/>
  <c r="D40" i="28"/>
  <c r="E41" i="28"/>
  <c r="F41" i="28"/>
  <c r="E42" i="28"/>
  <c r="F42" i="28"/>
  <c r="E43" i="28"/>
  <c r="F43" i="28"/>
  <c r="C44" i="28"/>
  <c r="D44" i="28"/>
  <c r="AR44" i="13"/>
  <c r="AQ44" i="13"/>
  <c r="AS43" i="13"/>
  <c r="AS42" i="13"/>
  <c r="AS41" i="13"/>
  <c r="AS39" i="13"/>
  <c r="AS38" i="13"/>
  <c r="AS37" i="13"/>
  <c r="AR36" i="13"/>
  <c r="AS35" i="13"/>
  <c r="AS34" i="13"/>
  <c r="AR32" i="13"/>
  <c r="AQ32" i="13"/>
  <c r="AS31" i="13"/>
  <c r="AS30" i="13"/>
  <c r="AS29" i="13"/>
  <c r="AR28" i="13"/>
  <c r="AQ28" i="13"/>
  <c r="AS28" i="13" s="1"/>
  <c r="AT28" i="13" s="1"/>
  <c r="AS27" i="13"/>
  <c r="AU27" i="13" s="1"/>
  <c r="AT27" i="13"/>
  <c r="AS26" i="13"/>
  <c r="AS25" i="13"/>
  <c r="AU25" i="13" s="1"/>
  <c r="AT25" i="13"/>
  <c r="AR24" i="13"/>
  <c r="AQ24" i="13"/>
  <c r="AS23" i="13"/>
  <c r="AT23" i="13" s="1"/>
  <c r="AU23" i="13"/>
  <c r="AS22" i="13"/>
  <c r="AT22" i="13" s="1"/>
  <c r="AU22" i="13"/>
  <c r="AS21" i="13"/>
  <c r="AR20" i="13"/>
  <c r="AQ20" i="13"/>
  <c r="AS19" i="13"/>
  <c r="AS18" i="13"/>
  <c r="AS17" i="13"/>
  <c r="AU17" i="13" s="1"/>
  <c r="AT17" i="13"/>
  <c r="AR16" i="13"/>
  <c r="AQ16" i="13"/>
  <c r="AS15" i="13"/>
  <c r="AS14" i="13"/>
  <c r="AS13" i="13"/>
  <c r="AR12" i="13"/>
  <c r="AQ12" i="13"/>
  <c r="AS11" i="13"/>
  <c r="AU11" i="13" s="1"/>
  <c r="AT11" i="13"/>
  <c r="AS10" i="13"/>
  <c r="AS9" i="13"/>
  <c r="AR8" i="13"/>
  <c r="AQ8" i="13"/>
  <c r="AS7" i="13"/>
  <c r="AS6" i="13"/>
  <c r="AS5" i="13"/>
  <c r="AF22" i="13"/>
  <c r="AF21" i="13"/>
  <c r="AA20" i="13"/>
  <c r="AA16" i="13"/>
  <c r="V44" i="13"/>
  <c r="E5" i="13"/>
  <c r="F5" i="13" s="1"/>
  <c r="J5" i="13"/>
  <c r="K5" i="13"/>
  <c r="O5" i="13"/>
  <c r="E6" i="13"/>
  <c r="J6" i="13"/>
  <c r="K6" i="13" s="1"/>
  <c r="O6" i="13"/>
  <c r="P6" i="13" s="1"/>
  <c r="E7" i="13"/>
  <c r="J7" i="13"/>
  <c r="K7" i="13" s="1"/>
  <c r="O7" i="13"/>
  <c r="P7" i="13"/>
  <c r="C8" i="13"/>
  <c r="D8" i="13"/>
  <c r="H8" i="13"/>
  <c r="I8" i="13"/>
  <c r="M8" i="13"/>
  <c r="N8" i="13"/>
  <c r="E9" i="13"/>
  <c r="J9" i="13"/>
  <c r="O9" i="13"/>
  <c r="E10" i="13"/>
  <c r="J10" i="13"/>
  <c r="O10" i="13"/>
  <c r="E11" i="13"/>
  <c r="G11" i="13" s="1"/>
  <c r="F11" i="13"/>
  <c r="J11" i="13"/>
  <c r="O11" i="13"/>
  <c r="C12" i="13"/>
  <c r="D12" i="13"/>
  <c r="H12" i="13"/>
  <c r="I12" i="13"/>
  <c r="M12" i="13"/>
  <c r="N12" i="13"/>
  <c r="E13" i="13"/>
  <c r="J13" i="13"/>
  <c r="K13" i="13"/>
  <c r="O13" i="13"/>
  <c r="E14" i="13"/>
  <c r="J14" i="13"/>
  <c r="O14" i="13"/>
  <c r="E15" i="13"/>
  <c r="J15" i="13"/>
  <c r="O15" i="13"/>
  <c r="C16" i="13"/>
  <c r="D16" i="13"/>
  <c r="H16" i="13"/>
  <c r="I16" i="13"/>
  <c r="M16" i="13"/>
  <c r="N16" i="13"/>
  <c r="E17" i="13"/>
  <c r="J17" i="13"/>
  <c r="O17" i="13"/>
  <c r="P17" i="13" s="1"/>
  <c r="E18" i="13"/>
  <c r="J18" i="13"/>
  <c r="O18" i="13"/>
  <c r="E19" i="13"/>
  <c r="J19" i="13"/>
  <c r="O19" i="13"/>
  <c r="C20" i="13"/>
  <c r="D20" i="13"/>
  <c r="H20" i="13"/>
  <c r="I20" i="13"/>
  <c r="M20" i="13"/>
  <c r="N20" i="13"/>
  <c r="E21" i="13"/>
  <c r="J21" i="13"/>
  <c r="K21" i="13" s="1"/>
  <c r="O21" i="13"/>
  <c r="E22" i="13"/>
  <c r="J22" i="13"/>
  <c r="O22" i="13"/>
  <c r="E23" i="13"/>
  <c r="J23" i="13"/>
  <c r="O23" i="13"/>
  <c r="C24" i="13"/>
  <c r="D24" i="13"/>
  <c r="H24" i="13"/>
  <c r="I24" i="13"/>
  <c r="M24" i="13"/>
  <c r="N24" i="13"/>
  <c r="E25" i="13"/>
  <c r="J25" i="13"/>
  <c r="K25" i="13"/>
  <c r="O25" i="13"/>
  <c r="P25" i="13" s="1"/>
  <c r="E26" i="13"/>
  <c r="J26" i="13"/>
  <c r="O26" i="13"/>
  <c r="E27" i="13"/>
  <c r="J27" i="13"/>
  <c r="O27" i="13"/>
  <c r="C28" i="13"/>
  <c r="D28" i="13"/>
  <c r="H28" i="13"/>
  <c r="I28" i="13"/>
  <c r="M28" i="13"/>
  <c r="N28" i="13"/>
  <c r="E29" i="13"/>
  <c r="J29" i="13"/>
  <c r="O29" i="13"/>
  <c r="E30" i="13"/>
  <c r="J30" i="13"/>
  <c r="O30" i="13"/>
  <c r="E31" i="13"/>
  <c r="J31" i="13"/>
  <c r="O31" i="13"/>
  <c r="C32" i="13"/>
  <c r="D32" i="13"/>
  <c r="H32" i="13"/>
  <c r="I32" i="13"/>
  <c r="M32" i="13"/>
  <c r="N32" i="13"/>
  <c r="C41" i="13"/>
  <c r="D41" i="13"/>
  <c r="H41" i="13"/>
  <c r="I41" i="13"/>
  <c r="M41" i="13"/>
  <c r="N41" i="13"/>
  <c r="C42" i="13"/>
  <c r="D42" i="13"/>
  <c r="H42" i="13"/>
  <c r="I42" i="13"/>
  <c r="M42" i="13"/>
  <c r="N42" i="13"/>
  <c r="C43" i="13"/>
  <c r="D43" i="13"/>
  <c r="H43" i="13"/>
  <c r="I43" i="13"/>
  <c r="M43" i="13"/>
  <c r="N43" i="13"/>
  <c r="AP28" i="11"/>
  <c r="AP24" i="11"/>
  <c r="AK12" i="11"/>
  <c r="V27" i="11"/>
  <c r="V23" i="11"/>
  <c r="V22" i="11"/>
  <c r="V21" i="11"/>
  <c r="V11" i="11"/>
  <c r="V10" i="11"/>
  <c r="V7" i="11"/>
  <c r="Q23" i="11"/>
  <c r="G31" i="11"/>
  <c r="G30" i="11"/>
  <c r="G29" i="11"/>
  <c r="G27" i="11"/>
  <c r="G26" i="11"/>
  <c r="G25" i="11"/>
  <c r="G23" i="11"/>
  <c r="G22" i="11"/>
  <c r="G21" i="11"/>
  <c r="G19" i="11"/>
  <c r="G18" i="11"/>
  <c r="G17" i="11"/>
  <c r="G15" i="11"/>
  <c r="G14" i="11"/>
  <c r="G13" i="11"/>
  <c r="G11" i="11"/>
  <c r="G10" i="11"/>
  <c r="G9" i="11"/>
  <c r="G7" i="11"/>
  <c r="G6" i="11"/>
  <c r="G5" i="11"/>
  <c r="AS44" i="11"/>
  <c r="AT44" i="11"/>
  <c r="AS43" i="11"/>
  <c r="AU43" i="11" s="1"/>
  <c r="AT43" i="11"/>
  <c r="AS42" i="11"/>
  <c r="AT42" i="11"/>
  <c r="AS41" i="11"/>
  <c r="AU41" i="11" s="1"/>
  <c r="AT41" i="11"/>
  <c r="AS39" i="11"/>
  <c r="AS38" i="11"/>
  <c r="AS37" i="11"/>
  <c r="AS36" i="11"/>
  <c r="AS33" i="11"/>
  <c r="AS31" i="11"/>
  <c r="AT31" i="11" s="1"/>
  <c r="AS30" i="11"/>
  <c r="AS29" i="11"/>
  <c r="AT29" i="11"/>
  <c r="AS27" i="11"/>
  <c r="AU27" i="11" s="1"/>
  <c r="AT27" i="11"/>
  <c r="AS26" i="11"/>
  <c r="AT26" i="11"/>
  <c r="AS25" i="11"/>
  <c r="AU25" i="11" s="1"/>
  <c r="AT25" i="11"/>
  <c r="AS23" i="11"/>
  <c r="AU23" i="11" s="1"/>
  <c r="AT23" i="11"/>
  <c r="AS22" i="11"/>
  <c r="AU22" i="11" s="1"/>
  <c r="AT22" i="11"/>
  <c r="AS21" i="11"/>
  <c r="AU21" i="11" s="1"/>
  <c r="AT21" i="11"/>
  <c r="AS20" i="11"/>
  <c r="AU20" i="11" s="1"/>
  <c r="AT20" i="11"/>
  <c r="AS19" i="11"/>
  <c r="AU19" i="11" s="1"/>
  <c r="AT19" i="11"/>
  <c r="AS18" i="11"/>
  <c r="AT18" i="11" s="1"/>
  <c r="AS17" i="11"/>
  <c r="AU17" i="11" s="1"/>
  <c r="AT17" i="11"/>
  <c r="AS16" i="11"/>
  <c r="AU16" i="11" s="1"/>
  <c r="AT16" i="11"/>
  <c r="AS15" i="11"/>
  <c r="AT15" i="11" s="1"/>
  <c r="AS14" i="11"/>
  <c r="AS13" i="11"/>
  <c r="AT13" i="11" s="1"/>
  <c r="AS12" i="11"/>
  <c r="AT12" i="11"/>
  <c r="AS11" i="11"/>
  <c r="AU11" i="11" s="1"/>
  <c r="AT11" i="11"/>
  <c r="AS10" i="11"/>
  <c r="AT10" i="11"/>
  <c r="AS9" i="11"/>
  <c r="AU9" i="11" s="1"/>
  <c r="AT9" i="11"/>
  <c r="AS7" i="11"/>
  <c r="AT7" i="11"/>
  <c r="AS6" i="11"/>
  <c r="AU6" i="11" s="1"/>
  <c r="AT6" i="11"/>
  <c r="AS5" i="11"/>
  <c r="AT5" i="11"/>
  <c r="F5" i="11"/>
  <c r="J5" i="11"/>
  <c r="K5" i="11"/>
  <c r="O5" i="11"/>
  <c r="P5" i="11"/>
  <c r="F6" i="11"/>
  <c r="J6" i="11"/>
  <c r="K6" i="11"/>
  <c r="O6" i="11"/>
  <c r="P6" i="11" s="1"/>
  <c r="F7" i="11"/>
  <c r="J7" i="11"/>
  <c r="K7" i="11" s="1"/>
  <c r="O7" i="11"/>
  <c r="Q7" i="11"/>
  <c r="C8" i="11"/>
  <c r="D8" i="11"/>
  <c r="E8" i="11"/>
  <c r="H8" i="11"/>
  <c r="I8" i="11"/>
  <c r="M8" i="11"/>
  <c r="N8" i="11"/>
  <c r="F9" i="11"/>
  <c r="J9" i="11"/>
  <c r="K9" i="11" s="1"/>
  <c r="O9" i="11"/>
  <c r="P9" i="11" s="1"/>
  <c r="F10" i="11"/>
  <c r="J10" i="11"/>
  <c r="L10" i="11" s="1"/>
  <c r="K10" i="11"/>
  <c r="O10" i="11"/>
  <c r="F11" i="11"/>
  <c r="J11" i="11"/>
  <c r="L11" i="11" s="1"/>
  <c r="K11" i="11"/>
  <c r="O11" i="11"/>
  <c r="Q11" i="11" s="1"/>
  <c r="P11" i="11"/>
  <c r="C12" i="11"/>
  <c r="D12" i="11"/>
  <c r="E12" i="11"/>
  <c r="H12" i="11"/>
  <c r="I12" i="11"/>
  <c r="M12" i="11"/>
  <c r="N12" i="11"/>
  <c r="F13" i="11"/>
  <c r="J13" i="11"/>
  <c r="K13" i="11"/>
  <c r="O13" i="11"/>
  <c r="P13" i="11" s="1"/>
  <c r="F14" i="11"/>
  <c r="J14" i="11"/>
  <c r="L14" i="11" s="1"/>
  <c r="K14" i="11"/>
  <c r="O14" i="11"/>
  <c r="Q14" i="11" s="1"/>
  <c r="P14" i="11"/>
  <c r="F15" i="11"/>
  <c r="J15" i="11"/>
  <c r="L15" i="11" s="1"/>
  <c r="K15" i="11"/>
  <c r="O15" i="11"/>
  <c r="C16" i="11"/>
  <c r="D16" i="11"/>
  <c r="E16" i="11"/>
  <c r="H16" i="11"/>
  <c r="I16" i="11"/>
  <c r="M16" i="11"/>
  <c r="N16" i="11"/>
  <c r="F17" i="11"/>
  <c r="J17" i="11"/>
  <c r="K17" i="11" s="1"/>
  <c r="O17" i="11"/>
  <c r="P17" i="11" s="1"/>
  <c r="F18" i="11"/>
  <c r="J18" i="11"/>
  <c r="L18" i="11" s="1"/>
  <c r="K18" i="11"/>
  <c r="O18" i="11"/>
  <c r="Q18" i="11" s="1"/>
  <c r="P18" i="11"/>
  <c r="F19" i="11"/>
  <c r="J19" i="11"/>
  <c r="O19" i="11"/>
  <c r="C20" i="11"/>
  <c r="D20" i="11"/>
  <c r="E20" i="11"/>
  <c r="H20" i="11"/>
  <c r="I20" i="11"/>
  <c r="M20" i="11"/>
  <c r="N20" i="11"/>
  <c r="F21" i="11"/>
  <c r="J21" i="11"/>
  <c r="K21" i="11"/>
  <c r="O21" i="11"/>
  <c r="P21" i="11" s="1"/>
  <c r="F22" i="11"/>
  <c r="J22" i="11"/>
  <c r="O22" i="11"/>
  <c r="F23" i="11"/>
  <c r="J23" i="11"/>
  <c r="P23" i="11"/>
  <c r="C24" i="11"/>
  <c r="D24" i="11"/>
  <c r="E24" i="11"/>
  <c r="H24" i="11"/>
  <c r="I24" i="11"/>
  <c r="M24" i="11"/>
  <c r="N24" i="11"/>
  <c r="F25" i="11"/>
  <c r="J25" i="11"/>
  <c r="K25" i="11"/>
  <c r="O25" i="11"/>
  <c r="P25" i="11"/>
  <c r="F26" i="11"/>
  <c r="J26" i="11"/>
  <c r="L26" i="11" s="1"/>
  <c r="K26" i="11"/>
  <c r="O26" i="11"/>
  <c r="Q26" i="11" s="1"/>
  <c r="P26" i="11"/>
  <c r="F27" i="11"/>
  <c r="J27" i="11"/>
  <c r="L27" i="11" s="1"/>
  <c r="K27" i="11"/>
  <c r="O27" i="11"/>
  <c r="Q27" i="11" s="1"/>
  <c r="P27" i="11"/>
  <c r="C28" i="11"/>
  <c r="D28" i="11"/>
  <c r="E28" i="11"/>
  <c r="H28" i="11"/>
  <c r="I28" i="11"/>
  <c r="M28" i="11"/>
  <c r="N28" i="11"/>
  <c r="F29" i="11"/>
  <c r="J29" i="11"/>
  <c r="K29" i="11" s="1"/>
  <c r="O29" i="11"/>
  <c r="P29" i="11" s="1"/>
  <c r="F30" i="11"/>
  <c r="J30" i="11"/>
  <c r="O30" i="11"/>
  <c r="Q30" i="11" s="1"/>
  <c r="P30" i="11"/>
  <c r="F31" i="11"/>
  <c r="J31" i="11"/>
  <c r="O31" i="11"/>
  <c r="C32" i="11"/>
  <c r="D32" i="11"/>
  <c r="E32" i="11"/>
  <c r="H32" i="11"/>
  <c r="I32" i="11"/>
  <c r="M32" i="11"/>
  <c r="N32" i="11"/>
  <c r="C41" i="11"/>
  <c r="D41" i="11"/>
  <c r="E41" i="11"/>
  <c r="H41" i="11"/>
  <c r="I41" i="11"/>
  <c r="M41" i="11"/>
  <c r="N41" i="11"/>
  <c r="C42" i="11"/>
  <c r="D42" i="11"/>
  <c r="E42" i="11"/>
  <c r="H42" i="11"/>
  <c r="I42" i="11"/>
  <c r="M42" i="11"/>
  <c r="N42" i="11"/>
  <c r="C43" i="11"/>
  <c r="D43" i="11"/>
  <c r="E43" i="11"/>
  <c r="H43" i="11"/>
  <c r="I43" i="11"/>
  <c r="M43" i="11"/>
  <c r="N43" i="11"/>
  <c r="AU20" i="18"/>
  <c r="AT20" i="18"/>
  <c r="AU9" i="18"/>
  <c r="AT9" i="18"/>
  <c r="AU21" i="18"/>
  <c r="AT21" i="18"/>
  <c r="AT11" i="18"/>
  <c r="AU11" i="18"/>
  <c r="AU17" i="18"/>
  <c r="AT17" i="18"/>
  <c r="AK34" i="28"/>
  <c r="AJ34" i="28"/>
  <c r="AK5" i="28"/>
  <c r="AJ5" i="28"/>
  <c r="AK31" i="28"/>
  <c r="AU43" i="13"/>
  <c r="AT43" i="13"/>
  <c r="AU35" i="13"/>
  <c r="AT35" i="13"/>
  <c r="AU41" i="13"/>
  <c r="AT41" i="13"/>
  <c r="AT34" i="13"/>
  <c r="AU34" i="13"/>
  <c r="AU42" i="13"/>
  <c r="AT42" i="13"/>
  <c r="AU31" i="11"/>
  <c r="AT39" i="11"/>
  <c r="AU39" i="11"/>
  <c r="AT37" i="11"/>
  <c r="AU37" i="11"/>
  <c r="AT38" i="11"/>
  <c r="AU38" i="11"/>
  <c r="AU18" i="11"/>
  <c r="AU23" i="18"/>
  <c r="AU52" i="15"/>
  <c r="AU51" i="15"/>
  <c r="AU48" i="15"/>
  <c r="AU38" i="15"/>
  <c r="AU36" i="15"/>
  <c r="AK42" i="28"/>
  <c r="AK41" i="28"/>
  <c r="AK30" i="28"/>
  <c r="AK27" i="28"/>
  <c r="AK26" i="28"/>
  <c r="AK21" i="28"/>
  <c r="AK6" i="28"/>
  <c r="AU44" i="11"/>
  <c r="AU42" i="11"/>
  <c r="AU29" i="11"/>
  <c r="AU26" i="11"/>
  <c r="AU15" i="11"/>
  <c r="AU13" i="11"/>
  <c r="AU12" i="11"/>
  <c r="AU10" i="11"/>
  <c r="AU7" i="11"/>
  <c r="AU5" i="11"/>
  <c r="AU15" i="18"/>
  <c r="AU24" i="18"/>
  <c r="AU8" i="18"/>
  <c r="AU14" i="18"/>
  <c r="G15" i="18"/>
  <c r="G9" i="18"/>
  <c r="L8" i="18"/>
  <c r="Q14" i="18"/>
  <c r="Q9" i="18"/>
  <c r="Q20" i="18"/>
  <c r="Q23" i="18"/>
  <c r="L9" i="18"/>
  <c r="L11" i="18"/>
  <c r="Q11" i="18"/>
  <c r="L12" i="18"/>
  <c r="Q12" i="18"/>
  <c r="L15" i="18"/>
  <c r="L14" i="18"/>
  <c r="L21" i="18"/>
  <c r="Q15" i="18"/>
  <c r="L23" i="18"/>
  <c r="L20" i="18"/>
  <c r="G24" i="18"/>
  <c r="G14" i="18"/>
  <c r="AS19" i="18"/>
  <c r="AU19" i="18"/>
  <c r="E25" i="18"/>
  <c r="F25" i="18"/>
  <c r="E7" i="18"/>
  <c r="AS10" i="18"/>
  <c r="AT10" i="18"/>
  <c r="O13" i="18"/>
  <c r="P13" i="18"/>
  <c r="O7" i="18"/>
  <c r="AS16" i="18"/>
  <c r="O19" i="18"/>
  <c r="E16" i="18"/>
  <c r="F16" i="18"/>
  <c r="E22" i="18"/>
  <c r="F22" i="18"/>
  <c r="E27" i="18"/>
  <c r="F27" i="18"/>
  <c r="O22" i="18"/>
  <c r="P22" i="18"/>
  <c r="D28" i="18"/>
  <c r="J19" i="18"/>
  <c r="F23" i="18"/>
  <c r="E10" i="18"/>
  <c r="F10" i="18"/>
  <c r="M28" i="18"/>
  <c r="AS26" i="18"/>
  <c r="AT26" i="18"/>
  <c r="AR28" i="18"/>
  <c r="AS22" i="18"/>
  <c r="AT22" i="18" s="1"/>
  <c r="AU22" i="18"/>
  <c r="AQ28" i="18"/>
  <c r="AS13" i="18"/>
  <c r="AS27" i="18"/>
  <c r="AT27" i="18"/>
  <c r="AS25" i="18"/>
  <c r="AT25" i="18"/>
  <c r="AS7" i="18"/>
  <c r="J25" i="18"/>
  <c r="K25" i="18"/>
  <c r="I28" i="18"/>
  <c r="F20" i="18"/>
  <c r="O10" i="18"/>
  <c r="P10" i="18"/>
  <c r="J27" i="18"/>
  <c r="K27" i="18"/>
  <c r="O27" i="18"/>
  <c r="P27" i="18"/>
  <c r="P17" i="18"/>
  <c r="J16" i="18"/>
  <c r="K16" i="18"/>
  <c r="C28" i="18"/>
  <c r="O25" i="18"/>
  <c r="P25" i="18"/>
  <c r="E19" i="18"/>
  <c r="J13" i="18"/>
  <c r="K13" i="18"/>
  <c r="J26" i="18"/>
  <c r="K26" i="18"/>
  <c r="N28" i="18"/>
  <c r="E26" i="18"/>
  <c r="F26" i="18"/>
  <c r="E13" i="18"/>
  <c r="J10" i="18"/>
  <c r="K10" i="18"/>
  <c r="H28" i="18"/>
  <c r="O26" i="18"/>
  <c r="P26" i="18"/>
  <c r="J7" i="18"/>
  <c r="O16" i="18"/>
  <c r="Q16" i="18"/>
  <c r="J22" i="18"/>
  <c r="K22" i="18"/>
  <c r="G46" i="15"/>
  <c r="G6" i="28"/>
  <c r="G31" i="28"/>
  <c r="G23" i="28"/>
  <c r="G41" i="28"/>
  <c r="G34" i="28"/>
  <c r="G26" i="28"/>
  <c r="G25" i="28"/>
  <c r="G5" i="28"/>
  <c r="G43" i="28"/>
  <c r="G22" i="28"/>
  <c r="G42" i="28"/>
  <c r="G29" i="28"/>
  <c r="G21" i="28"/>
  <c r="AI40" i="28"/>
  <c r="E44" i="28"/>
  <c r="E36" i="28"/>
  <c r="F36" i="28"/>
  <c r="E32" i="28"/>
  <c r="F32" i="28" s="1"/>
  <c r="AI44" i="28"/>
  <c r="AI36" i="28"/>
  <c r="AI32" i="28"/>
  <c r="AJ29" i="28"/>
  <c r="AI28" i="28"/>
  <c r="AJ25" i="28"/>
  <c r="AI24" i="28"/>
  <c r="AI8" i="28"/>
  <c r="AJ13" i="28"/>
  <c r="AJ33" i="28"/>
  <c r="E28" i="28"/>
  <c r="F28" i="28"/>
  <c r="E40" i="28"/>
  <c r="E24" i="28"/>
  <c r="F24" i="28"/>
  <c r="E8" i="28"/>
  <c r="F8" i="28"/>
  <c r="F33" i="28"/>
  <c r="F30" i="28"/>
  <c r="F27" i="28"/>
  <c r="F14" i="28"/>
  <c r="AS36" i="13"/>
  <c r="AT36" i="13"/>
  <c r="AT19" i="18"/>
  <c r="AU36" i="13"/>
  <c r="AU26" i="18"/>
  <c r="AJ44" i="28"/>
  <c r="AK44" i="28"/>
  <c r="AJ36" i="28"/>
  <c r="AJ32" i="28"/>
  <c r="AK32" i="28"/>
  <c r="AJ28" i="28"/>
  <c r="AK28" i="28"/>
  <c r="AJ24" i="28"/>
  <c r="AK24" i="28"/>
  <c r="AJ8" i="28"/>
  <c r="AK8" i="28"/>
  <c r="AU25" i="18"/>
  <c r="AU27" i="18"/>
  <c r="AU10" i="18"/>
  <c r="AT16" i="18"/>
  <c r="AU16" i="18"/>
  <c r="Q13" i="18"/>
  <c r="Q26" i="18"/>
  <c r="Q22" i="18"/>
  <c r="Q25" i="18"/>
  <c r="P19" i="18"/>
  <c r="Q19" i="18"/>
  <c r="G25" i="18"/>
  <c r="L13" i="18"/>
  <c r="L16" i="18"/>
  <c r="Q10" i="18"/>
  <c r="L26" i="18"/>
  <c r="Q27" i="18"/>
  <c r="G27" i="18"/>
  <c r="L10" i="18"/>
  <c r="L22" i="18"/>
  <c r="L25" i="18"/>
  <c r="G22" i="18"/>
  <c r="L27" i="18"/>
  <c r="G10" i="18"/>
  <c r="G16" i="18"/>
  <c r="G26" i="18"/>
  <c r="O28" i="18"/>
  <c r="P28" i="18"/>
  <c r="AS28" i="18"/>
  <c r="AT28" i="18"/>
  <c r="E28" i="18"/>
  <c r="F28" i="18"/>
  <c r="P16" i="18"/>
  <c r="J28" i="18"/>
  <c r="K28" i="18"/>
  <c r="G8" i="28"/>
  <c r="G28" i="28"/>
  <c r="G36" i="28"/>
  <c r="G24" i="28"/>
  <c r="F44" i="28"/>
  <c r="G44" i="28"/>
  <c r="G32" i="28"/>
  <c r="AU28" i="18"/>
  <c r="Q28" i="18"/>
  <c r="L28" i="18"/>
  <c r="G28" i="18"/>
  <c r="AP40" i="7"/>
  <c r="AK40" i="7"/>
  <c r="AK36" i="7"/>
  <c r="AF40" i="7"/>
  <c r="AF36" i="7"/>
  <c r="AA40" i="7"/>
  <c r="AA36" i="7"/>
  <c r="AP44" i="7"/>
  <c r="AP42" i="7"/>
  <c r="AP41" i="7"/>
  <c r="AP31" i="7"/>
  <c r="AP30" i="7"/>
  <c r="AP29" i="7"/>
  <c r="AP16" i="7"/>
  <c r="AP8" i="7"/>
  <c r="AK44" i="7"/>
  <c r="AK28" i="7"/>
  <c r="AK19" i="7"/>
  <c r="AF44" i="7"/>
  <c r="AF28" i="7"/>
  <c r="AA31" i="7"/>
  <c r="AA28" i="7"/>
  <c r="Q44" i="7"/>
  <c r="H8" i="7"/>
  <c r="H12" i="7"/>
  <c r="H16" i="7"/>
  <c r="H20" i="7"/>
  <c r="H24" i="7"/>
  <c r="H28" i="7"/>
  <c r="H32" i="7"/>
  <c r="H41" i="7"/>
  <c r="H42" i="7"/>
  <c r="H43" i="7"/>
  <c r="AS40" i="7"/>
  <c r="AS39" i="7"/>
  <c r="AS38" i="7"/>
  <c r="AT38" i="7" s="1"/>
  <c r="AS37" i="7"/>
  <c r="AS36" i="7"/>
  <c r="AS35" i="7"/>
  <c r="AS34" i="7"/>
  <c r="AT34" i="7" s="1"/>
  <c r="AS33" i="7"/>
  <c r="AT33" i="7" s="1"/>
  <c r="AS44" i="7"/>
  <c r="AS43" i="7"/>
  <c r="AS42" i="7"/>
  <c r="AS41" i="7"/>
  <c r="AU41" i="7" s="1"/>
  <c r="AT41" i="7"/>
  <c r="AS32" i="7"/>
  <c r="AS31" i="7"/>
  <c r="AU31" i="7" s="1"/>
  <c r="AT31" i="7"/>
  <c r="AS30" i="7"/>
  <c r="AS29" i="7"/>
  <c r="AS28" i="7"/>
  <c r="AT28" i="7" s="1"/>
  <c r="AU28" i="7"/>
  <c r="AS27" i="7"/>
  <c r="AS26" i="7"/>
  <c r="AT26" i="7" s="1"/>
  <c r="AU26" i="7"/>
  <c r="AS25" i="7"/>
  <c r="AU25" i="7" s="1"/>
  <c r="AT25" i="7"/>
  <c r="AS24" i="7"/>
  <c r="AS23" i="7"/>
  <c r="AS22" i="7"/>
  <c r="AT22" i="7" s="1"/>
  <c r="AU22" i="7"/>
  <c r="AS21" i="7"/>
  <c r="AS20" i="7"/>
  <c r="AS19" i="7"/>
  <c r="AS18" i="7"/>
  <c r="AS17" i="7"/>
  <c r="AS16" i="7"/>
  <c r="AS15" i="7"/>
  <c r="AS14" i="7"/>
  <c r="AT14" i="7" s="1"/>
  <c r="AU14" i="7"/>
  <c r="AS13" i="7"/>
  <c r="AS12" i="7"/>
  <c r="AT12" i="7" s="1"/>
  <c r="AU12" i="7"/>
  <c r="AS11" i="7"/>
  <c r="AU11" i="7" s="1"/>
  <c r="AT11" i="7"/>
  <c r="AS10" i="7"/>
  <c r="AS9" i="7"/>
  <c r="AU9" i="7" s="1"/>
  <c r="AT9" i="7"/>
  <c r="AS8" i="7"/>
  <c r="AS7" i="7"/>
  <c r="AS6" i="7"/>
  <c r="AS5" i="7"/>
  <c r="AT5" i="7" s="1"/>
  <c r="AU5" i="7"/>
  <c r="E5" i="7"/>
  <c r="J5" i="7"/>
  <c r="O5" i="7"/>
  <c r="P5" i="7" s="1"/>
  <c r="E6" i="7"/>
  <c r="G6" i="7" s="1"/>
  <c r="F6" i="7"/>
  <c r="J6" i="7"/>
  <c r="O6" i="7"/>
  <c r="Q6" i="7" s="1"/>
  <c r="P6" i="7"/>
  <c r="E7" i="7"/>
  <c r="J7" i="7"/>
  <c r="O7" i="7"/>
  <c r="C8" i="7"/>
  <c r="I8" i="7"/>
  <c r="O8" i="7"/>
  <c r="E9" i="7"/>
  <c r="G9" i="7" s="1"/>
  <c r="F9" i="7"/>
  <c r="J9" i="7"/>
  <c r="O9" i="7"/>
  <c r="E10" i="7"/>
  <c r="J10" i="7"/>
  <c r="L10" i="7" s="1"/>
  <c r="K10" i="7"/>
  <c r="O10" i="7"/>
  <c r="E11" i="7"/>
  <c r="G11" i="7" s="1"/>
  <c r="F11" i="7"/>
  <c r="J11" i="7"/>
  <c r="O11" i="7"/>
  <c r="Q11" i="7" s="1"/>
  <c r="P11" i="7"/>
  <c r="C12" i="7"/>
  <c r="D12" i="7"/>
  <c r="I12" i="7"/>
  <c r="O12" i="7"/>
  <c r="E13" i="7"/>
  <c r="F13" i="7" s="1"/>
  <c r="J13" i="7"/>
  <c r="K13" i="7"/>
  <c r="O13" i="7"/>
  <c r="Q13" i="7" s="1"/>
  <c r="P13" i="7"/>
  <c r="E14" i="7"/>
  <c r="F14" i="7" s="1"/>
  <c r="J14" i="7"/>
  <c r="K14" i="7" s="1"/>
  <c r="O14" i="7"/>
  <c r="P14" i="7"/>
  <c r="E15" i="7"/>
  <c r="F15" i="7"/>
  <c r="J15" i="7"/>
  <c r="L15" i="7" s="1"/>
  <c r="K15" i="7"/>
  <c r="O15" i="7"/>
  <c r="P15" i="7"/>
  <c r="C16" i="7"/>
  <c r="D16" i="7"/>
  <c r="I16" i="7"/>
  <c r="O16" i="7"/>
  <c r="E17" i="7"/>
  <c r="G17" i="7" s="1"/>
  <c r="F17" i="7"/>
  <c r="J17" i="7"/>
  <c r="O17" i="7"/>
  <c r="E18" i="7"/>
  <c r="G18" i="7" s="1"/>
  <c r="F18" i="7"/>
  <c r="J18" i="7"/>
  <c r="L18" i="7" s="1"/>
  <c r="K18" i="7"/>
  <c r="O18" i="7"/>
  <c r="Q18" i="7" s="1"/>
  <c r="P18" i="7"/>
  <c r="E19" i="7"/>
  <c r="J19" i="7"/>
  <c r="O19" i="7"/>
  <c r="Q19" i="7" s="1"/>
  <c r="P19" i="7"/>
  <c r="C20" i="7"/>
  <c r="D20" i="7"/>
  <c r="I20" i="7"/>
  <c r="O20" i="7"/>
  <c r="E21" i="7"/>
  <c r="J21" i="7"/>
  <c r="O21" i="7"/>
  <c r="E22" i="7"/>
  <c r="J22" i="7"/>
  <c r="L22" i="7" s="1"/>
  <c r="K22" i="7"/>
  <c r="O22" i="7"/>
  <c r="E23" i="7"/>
  <c r="G23" i="7" s="1"/>
  <c r="F23" i="7"/>
  <c r="J23" i="7"/>
  <c r="L23" i="7" s="1"/>
  <c r="K23" i="7"/>
  <c r="O23" i="7"/>
  <c r="Q23" i="7" s="1"/>
  <c r="P23" i="7"/>
  <c r="C24" i="7"/>
  <c r="D24" i="7"/>
  <c r="I24" i="7"/>
  <c r="O24" i="7"/>
  <c r="Q24" i="7" s="1"/>
  <c r="P24" i="7"/>
  <c r="E25" i="7"/>
  <c r="G25" i="7" s="1"/>
  <c r="F25" i="7"/>
  <c r="J25" i="7"/>
  <c r="L25" i="7" s="1"/>
  <c r="K25" i="7"/>
  <c r="O25" i="7"/>
  <c r="Q25" i="7" s="1"/>
  <c r="P25" i="7"/>
  <c r="E26" i="7"/>
  <c r="J26" i="7"/>
  <c r="L26" i="7" s="1"/>
  <c r="K26" i="7"/>
  <c r="O26" i="7"/>
  <c r="Q26" i="7" s="1"/>
  <c r="P26" i="7"/>
  <c r="E27" i="7"/>
  <c r="G27" i="7" s="1"/>
  <c r="F27" i="7"/>
  <c r="J27" i="7"/>
  <c r="L27" i="7" s="1"/>
  <c r="K27" i="7"/>
  <c r="O27" i="7"/>
  <c r="Q27" i="7" s="1"/>
  <c r="P27" i="7"/>
  <c r="C28" i="7"/>
  <c r="D28" i="7"/>
  <c r="I28" i="7"/>
  <c r="O28" i="7"/>
  <c r="Q28" i="7" s="1"/>
  <c r="P28" i="7"/>
  <c r="E29" i="7"/>
  <c r="J29" i="7"/>
  <c r="L29" i="7" s="1"/>
  <c r="K29" i="7"/>
  <c r="O29" i="7"/>
  <c r="Q29" i="7" s="1"/>
  <c r="P29" i="7"/>
  <c r="E30" i="7"/>
  <c r="G30" i="7" s="1"/>
  <c r="F30" i="7"/>
  <c r="J30" i="7"/>
  <c r="L30" i="7" s="1"/>
  <c r="K30" i="7"/>
  <c r="O30" i="7"/>
  <c r="Q30" i="7" s="1"/>
  <c r="P30" i="7"/>
  <c r="E31" i="7"/>
  <c r="J31" i="7"/>
  <c r="L31" i="7" s="1"/>
  <c r="K31" i="7"/>
  <c r="O31" i="7"/>
  <c r="Q31" i="7" s="1"/>
  <c r="P31" i="7"/>
  <c r="C32" i="7"/>
  <c r="D32" i="7"/>
  <c r="I32" i="7"/>
  <c r="O32" i="7"/>
  <c r="C41" i="7"/>
  <c r="D41" i="7"/>
  <c r="I41" i="7"/>
  <c r="M41" i="7"/>
  <c r="N41" i="7"/>
  <c r="C42" i="7"/>
  <c r="D42" i="7"/>
  <c r="I42" i="7"/>
  <c r="M42" i="7"/>
  <c r="N42" i="7"/>
  <c r="C43" i="7"/>
  <c r="D43" i="7"/>
  <c r="I43" i="7"/>
  <c r="M43" i="7"/>
  <c r="N43" i="7"/>
  <c r="P44" i="7"/>
  <c r="AO44" i="7"/>
  <c r="AJ44" i="7"/>
  <c r="AE44" i="7"/>
  <c r="Y44" i="7"/>
  <c r="AA44" i="7" s="1"/>
  <c r="Z44" i="7"/>
  <c r="T44" i="7"/>
  <c r="AN43" i="7"/>
  <c r="AP43" i="7" s="1"/>
  <c r="AO43" i="7"/>
  <c r="AI43" i="7"/>
  <c r="AD43" i="7"/>
  <c r="Y43" i="7"/>
  <c r="T43" i="7"/>
  <c r="AO42" i="7"/>
  <c r="AI42" i="7"/>
  <c r="AK42" i="7" s="1"/>
  <c r="AJ42" i="7"/>
  <c r="AD42" i="7"/>
  <c r="Y42" i="7"/>
  <c r="AA42" i="7" s="1"/>
  <c r="Z42" i="7"/>
  <c r="T42" i="7"/>
  <c r="AO41" i="7"/>
  <c r="AI41" i="7"/>
  <c r="AD41" i="7"/>
  <c r="AF41" i="7" s="1"/>
  <c r="AE41" i="7"/>
  <c r="Y41" i="7"/>
  <c r="AA41" i="7" s="1"/>
  <c r="Z41" i="7"/>
  <c r="T41" i="7"/>
  <c r="V41" i="7" s="1"/>
  <c r="U41" i="7"/>
  <c r="AO40" i="7"/>
  <c r="AJ40" i="7"/>
  <c r="AE40" i="7"/>
  <c r="Z40" i="7"/>
  <c r="T40" i="7"/>
  <c r="AN39" i="7"/>
  <c r="AP39" i="7" s="1"/>
  <c r="AO39" i="7"/>
  <c r="AI39" i="7"/>
  <c r="AK39" i="7" s="1"/>
  <c r="AJ39" i="7"/>
  <c r="AD39" i="7"/>
  <c r="Y39" i="7"/>
  <c r="AA39" i="7" s="1"/>
  <c r="Z39" i="7"/>
  <c r="T39" i="7"/>
  <c r="V39" i="7" s="1"/>
  <c r="U39" i="7"/>
  <c r="AN38" i="7"/>
  <c r="AI38" i="7"/>
  <c r="AD38" i="7"/>
  <c r="AF38" i="7" s="1"/>
  <c r="AE38" i="7"/>
  <c r="Y38" i="7"/>
  <c r="T38" i="7"/>
  <c r="V38" i="7" s="1"/>
  <c r="U38" i="7"/>
  <c r="AN37" i="7"/>
  <c r="AI37" i="7"/>
  <c r="AD37" i="7"/>
  <c r="AF37" i="7" s="1"/>
  <c r="AE37" i="7"/>
  <c r="Y37" i="7"/>
  <c r="AA37" i="7" s="1"/>
  <c r="Z37" i="7"/>
  <c r="T37" i="7"/>
  <c r="AN36" i="7"/>
  <c r="AP36" i="7" s="1"/>
  <c r="AO36" i="7"/>
  <c r="AJ36" i="7"/>
  <c r="AE36" i="7"/>
  <c r="Z36" i="7"/>
  <c r="T36" i="7"/>
  <c r="V36" i="7" s="1"/>
  <c r="U36" i="7"/>
  <c r="AN35" i="7"/>
  <c r="AP35" i="7" s="1"/>
  <c r="AO35" i="7"/>
  <c r="AI35" i="7"/>
  <c r="AK35" i="7" s="1"/>
  <c r="AJ35" i="7"/>
  <c r="AD35" i="7"/>
  <c r="AF35" i="7" s="1"/>
  <c r="AE35" i="7"/>
  <c r="Y35" i="7"/>
  <c r="AA35" i="7" s="1"/>
  <c r="Z35" i="7"/>
  <c r="T35" i="7"/>
  <c r="AN34" i="7"/>
  <c r="AP34" i="7" s="1"/>
  <c r="AO34" i="7"/>
  <c r="AI34" i="7"/>
  <c r="AK34" i="7" s="1"/>
  <c r="AJ34" i="7"/>
  <c r="AD34" i="7"/>
  <c r="AF34" i="7" s="1"/>
  <c r="AE34" i="7"/>
  <c r="Y34" i="7"/>
  <c r="AA34" i="7" s="1"/>
  <c r="Z34" i="7"/>
  <c r="T34" i="7"/>
  <c r="V34" i="7" s="1"/>
  <c r="U34" i="7"/>
  <c r="AN33" i="7"/>
  <c r="AI33" i="7"/>
  <c r="AK33" i="7" s="1"/>
  <c r="AJ33" i="7"/>
  <c r="AD33" i="7"/>
  <c r="AF33" i="7" s="1"/>
  <c r="AE33" i="7"/>
  <c r="Y33" i="7"/>
  <c r="AA33" i="7" s="1"/>
  <c r="Z33" i="7"/>
  <c r="T33" i="7"/>
  <c r="AN32" i="7"/>
  <c r="AI32" i="7"/>
  <c r="AD32" i="7"/>
  <c r="Y32" i="7"/>
  <c r="T32" i="7"/>
  <c r="AO31" i="7"/>
  <c r="AI31" i="7"/>
  <c r="AD31" i="7"/>
  <c r="Z31" i="7"/>
  <c r="T31" i="7"/>
  <c r="AO30" i="7"/>
  <c r="AI30" i="7"/>
  <c r="AK30" i="7" s="1"/>
  <c r="AJ30" i="7"/>
  <c r="AD30" i="7"/>
  <c r="Y30" i="7"/>
  <c r="T30" i="7"/>
  <c r="V30" i="7" s="1"/>
  <c r="U30" i="7"/>
  <c r="AO29" i="7"/>
  <c r="AI29" i="7"/>
  <c r="AK29" i="7" s="1"/>
  <c r="AJ29" i="7"/>
  <c r="AD29" i="7"/>
  <c r="Y29" i="7"/>
  <c r="T29" i="7"/>
  <c r="AN28" i="7"/>
  <c r="AP28" i="7" s="1"/>
  <c r="AO28" i="7"/>
  <c r="AJ28" i="7"/>
  <c r="AE28" i="7"/>
  <c r="Z28" i="7"/>
  <c r="T28" i="7"/>
  <c r="AN27" i="7"/>
  <c r="AP27" i="7" s="1"/>
  <c r="AO27" i="7"/>
  <c r="AI27" i="7"/>
  <c r="AD27" i="7"/>
  <c r="Y27" i="7"/>
  <c r="T27" i="7"/>
  <c r="AN26" i="7"/>
  <c r="AP26" i="7" s="1"/>
  <c r="AO26" i="7"/>
  <c r="AI26" i="7"/>
  <c r="AD26" i="7"/>
  <c r="Y26" i="7"/>
  <c r="T26" i="7"/>
  <c r="AN25" i="7"/>
  <c r="AP25" i="7" s="1"/>
  <c r="AO25" i="7"/>
  <c r="AI25" i="7"/>
  <c r="AD25" i="7"/>
  <c r="AF25" i="7" s="1"/>
  <c r="AE25" i="7"/>
  <c r="Y25" i="7"/>
  <c r="AA25" i="7" s="1"/>
  <c r="Z25" i="7"/>
  <c r="T25" i="7"/>
  <c r="V25" i="7" s="1"/>
  <c r="U25" i="7"/>
  <c r="AN24" i="7"/>
  <c r="AI24" i="7"/>
  <c r="AD24" i="7"/>
  <c r="AF24" i="7" s="1"/>
  <c r="AE24" i="7"/>
  <c r="Y24" i="7"/>
  <c r="AA24" i="7" s="1"/>
  <c r="Z24" i="7"/>
  <c r="T24" i="7"/>
  <c r="V24" i="7" s="1"/>
  <c r="U24" i="7"/>
  <c r="AN23" i="7"/>
  <c r="AP23" i="7" s="1"/>
  <c r="AO23" i="7"/>
  <c r="AI23" i="7"/>
  <c r="AD23" i="7"/>
  <c r="Y23" i="7"/>
  <c r="T23" i="7"/>
  <c r="AN22" i="7"/>
  <c r="AI22" i="7"/>
  <c r="AD22" i="7"/>
  <c r="AF22" i="7" s="1"/>
  <c r="AE22" i="7"/>
  <c r="Y22" i="7"/>
  <c r="AA22" i="7" s="1"/>
  <c r="Z22" i="7"/>
  <c r="T22" i="7"/>
  <c r="AN21" i="7"/>
  <c r="AI21" i="7"/>
  <c r="AD21" i="7"/>
  <c r="AF21" i="7" s="1"/>
  <c r="AE21" i="7"/>
  <c r="Y21" i="7"/>
  <c r="T21" i="7"/>
  <c r="V21" i="7" s="1"/>
  <c r="U21" i="7"/>
  <c r="AN20" i="7"/>
  <c r="AP20" i="7" s="1"/>
  <c r="AO20" i="7"/>
  <c r="AI20" i="7"/>
  <c r="AD20" i="7"/>
  <c r="Y20" i="7"/>
  <c r="T20" i="7"/>
  <c r="AN19" i="7"/>
  <c r="AJ19" i="7"/>
  <c r="AD19" i="7"/>
  <c r="AF19" i="7" s="1"/>
  <c r="AE19" i="7"/>
  <c r="Y19" i="7"/>
  <c r="AA19" i="7" s="1"/>
  <c r="Z19" i="7"/>
  <c r="T19" i="7"/>
  <c r="AN18" i="7"/>
  <c r="AI18" i="7"/>
  <c r="AD18" i="7"/>
  <c r="AF18" i="7" s="1"/>
  <c r="AE18" i="7"/>
  <c r="Y18" i="7"/>
  <c r="T18" i="7"/>
  <c r="AN17" i="7"/>
  <c r="AI17" i="7"/>
  <c r="AD17" i="7"/>
  <c r="Y17" i="7"/>
  <c r="T17" i="7"/>
  <c r="V17" i="7" s="1"/>
  <c r="U17" i="7"/>
  <c r="AO16" i="7"/>
  <c r="AI16" i="7"/>
  <c r="AD16" i="7"/>
  <c r="Y16" i="7"/>
  <c r="T16" i="7"/>
  <c r="AN15" i="7"/>
  <c r="AP15" i="7" s="1"/>
  <c r="AO15" i="7"/>
  <c r="AI15" i="7"/>
  <c r="AD15" i="7"/>
  <c r="Y15" i="7"/>
  <c r="T15" i="7"/>
  <c r="V15" i="7" s="1"/>
  <c r="U15" i="7"/>
  <c r="AN14" i="7"/>
  <c r="AI14" i="7"/>
  <c r="AD14" i="7"/>
  <c r="Y14" i="7"/>
  <c r="T14" i="7"/>
  <c r="AN13" i="7"/>
  <c r="AI13" i="7"/>
  <c r="AD13" i="7"/>
  <c r="AF13" i="7" s="1"/>
  <c r="AE13" i="7"/>
  <c r="Y13" i="7"/>
  <c r="T13" i="7"/>
  <c r="V13" i="7" s="1"/>
  <c r="U13" i="7"/>
  <c r="AN12" i="7"/>
  <c r="AI12" i="7"/>
  <c r="AK12" i="7" s="1"/>
  <c r="AJ12" i="7"/>
  <c r="AD12" i="7"/>
  <c r="Y12" i="7"/>
  <c r="T12" i="7"/>
  <c r="AN11" i="7"/>
  <c r="AI11" i="7"/>
  <c r="AD11" i="7"/>
  <c r="Y11" i="7"/>
  <c r="AA11" i="7" s="1"/>
  <c r="Z11" i="7"/>
  <c r="T11" i="7"/>
  <c r="AN10" i="7"/>
  <c r="AI10" i="7"/>
  <c r="AK10" i="7" s="1"/>
  <c r="AJ10" i="7"/>
  <c r="AD10" i="7"/>
  <c r="Y10" i="7"/>
  <c r="T10" i="7"/>
  <c r="AN9" i="7"/>
  <c r="AI9" i="7"/>
  <c r="AD9" i="7"/>
  <c r="Y9" i="7"/>
  <c r="T9" i="7"/>
  <c r="V9" i="7" s="1"/>
  <c r="U9" i="7"/>
  <c r="AO8" i="7"/>
  <c r="AI8" i="7"/>
  <c r="AD8" i="7"/>
  <c r="AF8" i="7" s="1"/>
  <c r="AE8" i="7"/>
  <c r="Y8" i="7"/>
  <c r="T8" i="7"/>
  <c r="AN7" i="7"/>
  <c r="AP7" i="7" s="1"/>
  <c r="AO7" i="7"/>
  <c r="AI7" i="7"/>
  <c r="AD7" i="7"/>
  <c r="Y7" i="7"/>
  <c r="T7" i="7"/>
  <c r="V7" i="7" s="1"/>
  <c r="U7" i="7"/>
  <c r="AN6" i="7"/>
  <c r="AI6" i="7"/>
  <c r="AD6" i="7"/>
  <c r="Y6" i="7"/>
  <c r="T6" i="7"/>
  <c r="AN5" i="7"/>
  <c r="AP5" i="7" s="1"/>
  <c r="AO5" i="7"/>
  <c r="AI5" i="7"/>
  <c r="AD5" i="7"/>
  <c r="Y5" i="7"/>
  <c r="T5" i="7"/>
  <c r="K26" i="4"/>
  <c r="K27" i="4"/>
  <c r="K16" i="4"/>
  <c r="K17" i="4"/>
  <c r="C36" i="4"/>
  <c r="C38" i="4"/>
  <c r="D36" i="4"/>
  <c r="E36" i="4"/>
  <c r="F36" i="4"/>
  <c r="F37" i="4"/>
  <c r="G36" i="4"/>
  <c r="H36" i="4"/>
  <c r="H37" i="4"/>
  <c r="I36" i="4"/>
  <c r="I37" i="4"/>
  <c r="J36" i="4"/>
  <c r="J38" i="4"/>
  <c r="K36" i="4"/>
  <c r="K37" i="4"/>
  <c r="C31" i="4"/>
  <c r="D31" i="4"/>
  <c r="E31" i="4"/>
  <c r="F31" i="4"/>
  <c r="G31" i="4"/>
  <c r="G33" i="4"/>
  <c r="H31" i="4"/>
  <c r="H32" i="4"/>
  <c r="I31" i="4"/>
  <c r="I32" i="4"/>
  <c r="J31" i="4"/>
  <c r="J32" i="4"/>
  <c r="K31" i="4"/>
  <c r="K32" i="4"/>
  <c r="C26" i="4"/>
  <c r="D26" i="4"/>
  <c r="E26" i="4"/>
  <c r="F26" i="4"/>
  <c r="F28" i="4"/>
  <c r="G26" i="4"/>
  <c r="G28" i="4"/>
  <c r="H26" i="4"/>
  <c r="H28" i="4"/>
  <c r="I26" i="4"/>
  <c r="I27" i="4"/>
  <c r="J26" i="4"/>
  <c r="C21" i="4"/>
  <c r="D21" i="4"/>
  <c r="D23" i="4"/>
  <c r="E21" i="4"/>
  <c r="F21" i="4"/>
  <c r="F22" i="4"/>
  <c r="G21" i="4"/>
  <c r="G22" i="4"/>
  <c r="H21" i="4"/>
  <c r="H23" i="4"/>
  <c r="I21" i="4"/>
  <c r="I22" i="4"/>
  <c r="J21" i="4"/>
  <c r="J22" i="4"/>
  <c r="C16" i="4"/>
  <c r="C18" i="4"/>
  <c r="D16" i="4"/>
  <c r="E16" i="4"/>
  <c r="E17" i="4"/>
  <c r="F16" i="4"/>
  <c r="F17" i="4"/>
  <c r="G16" i="4"/>
  <c r="G17" i="4"/>
  <c r="H16" i="4"/>
  <c r="H18" i="4"/>
  <c r="I16" i="4"/>
  <c r="I18" i="4"/>
  <c r="J16" i="4"/>
  <c r="J17" i="4"/>
  <c r="C11" i="4"/>
  <c r="C13" i="4"/>
  <c r="D11" i="4"/>
  <c r="E11" i="4"/>
  <c r="E12" i="4"/>
  <c r="F11" i="4"/>
  <c r="F12" i="4"/>
  <c r="G11" i="4"/>
  <c r="G12" i="4"/>
  <c r="H11" i="4"/>
  <c r="H12" i="4"/>
  <c r="I11" i="4"/>
  <c r="I12" i="4"/>
  <c r="J11" i="4"/>
  <c r="J13" i="4"/>
  <c r="K11" i="4"/>
  <c r="K13" i="4"/>
  <c r="C6" i="4"/>
  <c r="C7" i="4"/>
  <c r="D6" i="4"/>
  <c r="D8" i="4"/>
  <c r="E6" i="4"/>
  <c r="E7" i="4"/>
  <c r="F6" i="4"/>
  <c r="F7" i="4"/>
  <c r="G6" i="4"/>
  <c r="G8" i="4"/>
  <c r="H6" i="4"/>
  <c r="I6" i="4"/>
  <c r="J6" i="4"/>
  <c r="J8" i="4"/>
  <c r="K6" i="4"/>
  <c r="K7" i="4"/>
  <c r="H28" i="5"/>
  <c r="K39" i="5"/>
  <c r="K40" i="5"/>
  <c r="K36" i="5"/>
  <c r="K37" i="5" s="1"/>
  <c r="K31" i="5"/>
  <c r="K33" i="5" s="1"/>
  <c r="K32" i="5"/>
  <c r="K26" i="5"/>
  <c r="K27" i="5" s="1"/>
  <c r="K21" i="5"/>
  <c r="K22" i="5"/>
  <c r="K16" i="5"/>
  <c r="K17" i="5"/>
  <c r="K11" i="5"/>
  <c r="K12" i="5" s="1"/>
  <c r="K6" i="5"/>
  <c r="K8" i="5" s="1"/>
  <c r="K36" i="3"/>
  <c r="K37" i="3"/>
  <c r="K31" i="3"/>
  <c r="K32" i="3"/>
  <c r="K27" i="3"/>
  <c r="K21" i="3"/>
  <c r="K22" i="3"/>
  <c r="K16" i="3"/>
  <c r="K17" i="3"/>
  <c r="K11" i="3"/>
  <c r="K12" i="3"/>
  <c r="K6" i="3"/>
  <c r="K8" i="3"/>
  <c r="K38" i="4"/>
  <c r="H38" i="4"/>
  <c r="G38" i="4"/>
  <c r="F38" i="4"/>
  <c r="E38" i="4"/>
  <c r="D38" i="4"/>
  <c r="H33" i="4"/>
  <c r="F33" i="4"/>
  <c r="E33" i="4"/>
  <c r="D33" i="4"/>
  <c r="C33" i="4"/>
  <c r="J28" i="4"/>
  <c r="I28" i="4"/>
  <c r="E28" i="4"/>
  <c r="D28" i="4"/>
  <c r="C28" i="4"/>
  <c r="G23" i="4"/>
  <c r="F23" i="4"/>
  <c r="E23" i="4"/>
  <c r="C23" i="4"/>
  <c r="J18" i="4"/>
  <c r="F18" i="4"/>
  <c r="E18" i="4"/>
  <c r="D18" i="4"/>
  <c r="F13" i="4"/>
  <c r="E13" i="4"/>
  <c r="D13" i="4"/>
  <c r="K8" i="4"/>
  <c r="I8" i="4"/>
  <c r="H8" i="4"/>
  <c r="F8" i="4"/>
  <c r="E8" i="4"/>
  <c r="K40" i="4"/>
  <c r="K39" i="4"/>
  <c r="J37" i="4"/>
  <c r="G37" i="4"/>
  <c r="E37" i="4"/>
  <c r="D37" i="4"/>
  <c r="G32" i="4"/>
  <c r="F32" i="4"/>
  <c r="E32" i="4"/>
  <c r="D32" i="4"/>
  <c r="C32" i="4"/>
  <c r="J27" i="4"/>
  <c r="F27" i="4"/>
  <c r="E27" i="4"/>
  <c r="D27" i="4"/>
  <c r="C27" i="4"/>
  <c r="E22" i="4"/>
  <c r="D22" i="4"/>
  <c r="C22" i="4"/>
  <c r="D17" i="4"/>
  <c r="C17" i="4"/>
  <c r="K12" i="4"/>
  <c r="J12" i="4"/>
  <c r="D12" i="4"/>
  <c r="C12" i="4"/>
  <c r="D7" i="4"/>
  <c r="H7" i="4"/>
  <c r="I7" i="4"/>
  <c r="J7" i="4"/>
  <c r="C42" i="2"/>
  <c r="C37" i="2"/>
  <c r="C32" i="2"/>
  <c r="G27" i="2"/>
  <c r="C27" i="2"/>
  <c r="C22" i="2"/>
  <c r="C17" i="2"/>
  <c r="C12" i="2"/>
  <c r="C7" i="2"/>
  <c r="C43" i="2"/>
  <c r="C38" i="2"/>
  <c r="C33" i="2"/>
  <c r="G28" i="2"/>
  <c r="C28" i="2"/>
  <c r="C23" i="2"/>
  <c r="C18" i="2"/>
  <c r="C13" i="2"/>
  <c r="C8" i="2"/>
  <c r="K40" i="2"/>
  <c r="K39" i="2"/>
  <c r="K36" i="2"/>
  <c r="K37" i="2"/>
  <c r="K31" i="2"/>
  <c r="K32" i="2"/>
  <c r="K21" i="2"/>
  <c r="K22" i="2" s="1"/>
  <c r="K16" i="2"/>
  <c r="K17" i="2"/>
  <c r="K11" i="2"/>
  <c r="K12" i="2" s="1"/>
  <c r="K6" i="2"/>
  <c r="K8" i="2"/>
  <c r="K40" i="1"/>
  <c r="K39" i="1"/>
  <c r="K36" i="1"/>
  <c r="K37" i="1"/>
  <c r="K31" i="1"/>
  <c r="K32" i="1"/>
  <c r="K27" i="1"/>
  <c r="K22" i="1"/>
  <c r="K16" i="1"/>
  <c r="K17" i="1" s="1"/>
  <c r="K11" i="1"/>
  <c r="K12" i="1"/>
  <c r="K6" i="1"/>
  <c r="K7" i="1"/>
  <c r="G13" i="4"/>
  <c r="C37" i="4"/>
  <c r="G18" i="4"/>
  <c r="G7" i="4"/>
  <c r="I23" i="4"/>
  <c r="H17" i="4"/>
  <c r="K13" i="5"/>
  <c r="K38" i="5"/>
  <c r="K28" i="5"/>
  <c r="K23" i="5"/>
  <c r="K18" i="5"/>
  <c r="K38" i="3"/>
  <c r="K33" i="3"/>
  <c r="K28" i="3"/>
  <c r="K23" i="3"/>
  <c r="K18" i="3"/>
  <c r="K13" i="3"/>
  <c r="K33" i="4"/>
  <c r="K28" i="4"/>
  <c r="K23" i="4"/>
  <c r="K18" i="4"/>
  <c r="K41" i="4"/>
  <c r="K43" i="4"/>
  <c r="I38" i="4"/>
  <c r="I33" i="4"/>
  <c r="J33" i="4"/>
  <c r="H27" i="4"/>
  <c r="G27" i="4"/>
  <c r="J23" i="4"/>
  <c r="H22" i="4"/>
  <c r="I17" i="4"/>
  <c r="H13" i="4"/>
  <c r="I13" i="4"/>
  <c r="C8" i="4"/>
  <c r="K41" i="5"/>
  <c r="K42" i="5" s="1"/>
  <c r="K43" i="5"/>
  <c r="K7" i="5"/>
  <c r="K41" i="3"/>
  <c r="K7" i="3"/>
  <c r="K38" i="2"/>
  <c r="K23" i="2"/>
  <c r="K28" i="2"/>
  <c r="K33" i="2"/>
  <c r="K18" i="2"/>
  <c r="K13" i="2"/>
  <c r="K41" i="2"/>
  <c r="K7" i="2"/>
  <c r="K38" i="1"/>
  <c r="K33" i="1"/>
  <c r="K28" i="1"/>
  <c r="K13" i="1"/>
  <c r="K23" i="1"/>
  <c r="K18" i="1"/>
  <c r="K8" i="1"/>
  <c r="K41" i="1"/>
  <c r="K42" i="1"/>
  <c r="K42" i="3"/>
  <c r="K43" i="3"/>
  <c r="K42" i="4"/>
  <c r="K43" i="1"/>
  <c r="AM27" i="18"/>
  <c r="AL27" i="18"/>
  <c r="AM26" i="18"/>
  <c r="AL26" i="18"/>
  <c r="AM22" i="18"/>
  <c r="AL22" i="18"/>
  <c r="AN21" i="18"/>
  <c r="AN20" i="18"/>
  <c r="AN22" i="18"/>
  <c r="AN56" i="15"/>
  <c r="AP56" i="15"/>
  <c r="AN50" i="15"/>
  <c r="AP50" i="15"/>
  <c r="AN44" i="15"/>
  <c r="AP44" i="15"/>
  <c r="AN34" i="15"/>
  <c r="AP34" i="15" s="1"/>
  <c r="AN29" i="15"/>
  <c r="AO29" i="15" s="1"/>
  <c r="AP29" i="15"/>
  <c r="AN24" i="15"/>
  <c r="AP24" i="15" s="1"/>
  <c r="AN19" i="15"/>
  <c r="AP19" i="15" s="1"/>
  <c r="AN14" i="15"/>
  <c r="AP14" i="15" s="1"/>
  <c r="AN9" i="15"/>
  <c r="AP9" i="15" s="1"/>
  <c r="AN34" i="13"/>
  <c r="AN17" i="13"/>
  <c r="AP17" i="13" s="1"/>
  <c r="AM44" i="13"/>
  <c r="AL44" i="13"/>
  <c r="AM40" i="13"/>
  <c r="AL40" i="13"/>
  <c r="AM36" i="13"/>
  <c r="AL36" i="13"/>
  <c r="AM32" i="13"/>
  <c r="AL32" i="13"/>
  <c r="AM28" i="13"/>
  <c r="AL28" i="13"/>
  <c r="AM24" i="13"/>
  <c r="AL24" i="13"/>
  <c r="AM20" i="13"/>
  <c r="AL20" i="13"/>
  <c r="AM16" i="13"/>
  <c r="AL16" i="13"/>
  <c r="AM12" i="13"/>
  <c r="AL12" i="13"/>
  <c r="AN12" i="13" s="1"/>
  <c r="AP12" i="13" s="1"/>
  <c r="AM8" i="13"/>
  <c r="AN8" i="13" s="1"/>
  <c r="AL8" i="13"/>
  <c r="AN37" i="11"/>
  <c r="AP37" i="11"/>
  <c r="AN27" i="11"/>
  <c r="AP27" i="11" s="1"/>
  <c r="AN26" i="11"/>
  <c r="AP26" i="11"/>
  <c r="AN25" i="11"/>
  <c r="AP25" i="11"/>
  <c r="AN23" i="11"/>
  <c r="AP23" i="11"/>
  <c r="AN22" i="11"/>
  <c r="AP22" i="11"/>
  <c r="AN21" i="11"/>
  <c r="AP21" i="11"/>
  <c r="AN19" i="11"/>
  <c r="AP19" i="11"/>
  <c r="AN18" i="11"/>
  <c r="AP18" i="11"/>
  <c r="AN17" i="11"/>
  <c r="AP17" i="11"/>
  <c r="AN15" i="11"/>
  <c r="AP15" i="11"/>
  <c r="AN14" i="11"/>
  <c r="AP14" i="11"/>
  <c r="AN13" i="11"/>
  <c r="AP13" i="11"/>
  <c r="AN36" i="11"/>
  <c r="AP36" i="11"/>
  <c r="AN12" i="11"/>
  <c r="AP12" i="11"/>
  <c r="J21" i="3"/>
  <c r="J23" i="3"/>
  <c r="AO34" i="13"/>
  <c r="AP34" i="13"/>
  <c r="AN28" i="13"/>
  <c r="AP28" i="13" s="1"/>
  <c r="AN40" i="13"/>
  <c r="AO40" i="13"/>
  <c r="AN32" i="13"/>
  <c r="AP32" i="13" s="1"/>
  <c r="AN44" i="13"/>
  <c r="AP44" i="13"/>
  <c r="AN36" i="13"/>
  <c r="AN24" i="13"/>
  <c r="AP24" i="13"/>
  <c r="AN20" i="13"/>
  <c r="AP40" i="13"/>
  <c r="J6" i="2"/>
  <c r="J8" i="2"/>
  <c r="I26" i="1"/>
  <c r="I28" i="1"/>
  <c r="J26" i="1"/>
  <c r="J21" i="1"/>
  <c r="J23" i="1" s="1"/>
  <c r="J16" i="1"/>
  <c r="J18" i="1" s="1"/>
  <c r="AO33" i="29"/>
  <c r="AQ33" i="29" s="1"/>
  <c r="AO32" i="29"/>
  <c r="AQ32" i="29" s="1"/>
  <c r="AN31" i="29"/>
  <c r="AM31" i="29"/>
  <c r="AL31" i="29"/>
  <c r="AO30" i="29"/>
  <c r="AP30" i="29"/>
  <c r="AO29" i="29"/>
  <c r="AP29" i="29" s="1"/>
  <c r="AN28" i="29"/>
  <c r="AM28" i="29"/>
  <c r="AL28" i="29"/>
  <c r="AO27" i="29"/>
  <c r="AR27" i="29"/>
  <c r="AO26" i="29"/>
  <c r="AP26" i="29"/>
  <c r="AN25" i="29"/>
  <c r="AM25" i="29"/>
  <c r="AL25" i="29"/>
  <c r="AO24" i="29"/>
  <c r="AR24" i="29" s="1"/>
  <c r="AO23" i="29"/>
  <c r="AR23" i="29" s="1"/>
  <c r="AN22" i="29"/>
  <c r="AM22" i="29"/>
  <c r="AL22" i="29"/>
  <c r="AO21" i="29"/>
  <c r="AP21" i="29" s="1"/>
  <c r="AO20" i="29"/>
  <c r="AQ20" i="29" s="1"/>
  <c r="AN19" i="29"/>
  <c r="AM19" i="29"/>
  <c r="AL19" i="29"/>
  <c r="AO18" i="29"/>
  <c r="AR18" i="29" s="1"/>
  <c r="AO17" i="29"/>
  <c r="AP17" i="29" s="1"/>
  <c r="AN16" i="29"/>
  <c r="AM16" i="29"/>
  <c r="AL16" i="29"/>
  <c r="AO15" i="29"/>
  <c r="AR15" i="29" s="1"/>
  <c r="AO14" i="29"/>
  <c r="AR14" i="29" s="1"/>
  <c r="AN13" i="29"/>
  <c r="AM13" i="29"/>
  <c r="AL13" i="29"/>
  <c r="AO12" i="29"/>
  <c r="AR12" i="29" s="1"/>
  <c r="AO11" i="29"/>
  <c r="AR11" i="29" s="1"/>
  <c r="AN10" i="29"/>
  <c r="AM10" i="29"/>
  <c r="AL10" i="29"/>
  <c r="AO9" i="29"/>
  <c r="AO8" i="29"/>
  <c r="AP8" i="29" s="1"/>
  <c r="AH33" i="29"/>
  <c r="AJ33" i="29" s="1"/>
  <c r="AA33" i="29"/>
  <c r="AC33" i="29" s="1"/>
  <c r="S33" i="29"/>
  <c r="R33" i="29"/>
  <c r="Q33" i="29"/>
  <c r="L33" i="29"/>
  <c r="K33" i="29"/>
  <c r="J33" i="29"/>
  <c r="AH32" i="29"/>
  <c r="AK32" i="29" s="1"/>
  <c r="AA32" i="29"/>
  <c r="AD32" i="29"/>
  <c r="S32" i="29"/>
  <c r="S34" i="29" s="1"/>
  <c r="R32" i="29"/>
  <c r="Q32" i="29"/>
  <c r="Q34" i="29" s="1"/>
  <c r="L32" i="29"/>
  <c r="K32" i="29"/>
  <c r="K34" i="29" s="1"/>
  <c r="J32" i="29"/>
  <c r="J34" i="29" s="1"/>
  <c r="AG31" i="29"/>
  <c r="AF31" i="29"/>
  <c r="AE31" i="29"/>
  <c r="Z31" i="29"/>
  <c r="Y31" i="29"/>
  <c r="X31" i="29"/>
  <c r="AH30" i="29"/>
  <c r="AK30" i="29" s="1"/>
  <c r="AA30" i="29"/>
  <c r="AD30" i="29" s="1"/>
  <c r="T30" i="29"/>
  <c r="W30" i="29" s="1"/>
  <c r="M30" i="29"/>
  <c r="P30" i="29" s="1"/>
  <c r="AH29" i="29"/>
  <c r="AK29" i="29" s="1"/>
  <c r="AA29" i="29"/>
  <c r="AC29" i="29" s="1"/>
  <c r="T29" i="29"/>
  <c r="V29" i="29" s="1"/>
  <c r="M29" i="29"/>
  <c r="O29" i="29" s="1"/>
  <c r="AG28" i="29"/>
  <c r="AF28" i="29"/>
  <c r="AE28" i="29"/>
  <c r="Z28" i="29"/>
  <c r="Y28" i="29"/>
  <c r="X28" i="29"/>
  <c r="S28" i="29"/>
  <c r="R28" i="29"/>
  <c r="Q28" i="29"/>
  <c r="L28" i="29"/>
  <c r="K28" i="29"/>
  <c r="J28" i="29"/>
  <c r="AH27" i="29"/>
  <c r="AJ27" i="29" s="1"/>
  <c r="AA27" i="29"/>
  <c r="AB27" i="29" s="1"/>
  <c r="T27" i="29"/>
  <c r="W27" i="29" s="1"/>
  <c r="M27" i="29"/>
  <c r="N27" i="29" s="1"/>
  <c r="AH26" i="29"/>
  <c r="AI26" i="29"/>
  <c r="AA26" i="29"/>
  <c r="AC26" i="29" s="1"/>
  <c r="T26" i="29"/>
  <c r="U26" i="29" s="1"/>
  <c r="M26" i="29"/>
  <c r="P26" i="29" s="1"/>
  <c r="AG25" i="29"/>
  <c r="AF25" i="29"/>
  <c r="AE25" i="29"/>
  <c r="Z25" i="29"/>
  <c r="Y25" i="29"/>
  <c r="X25" i="29"/>
  <c r="S25" i="29"/>
  <c r="R25" i="29"/>
  <c r="Q25" i="29"/>
  <c r="L25" i="29"/>
  <c r="K25" i="29"/>
  <c r="J25" i="29"/>
  <c r="AH24" i="29"/>
  <c r="AI24" i="29" s="1"/>
  <c r="AA24" i="29"/>
  <c r="AD24" i="29" s="1"/>
  <c r="T24" i="29"/>
  <c r="U24" i="29" s="1"/>
  <c r="M24" i="29"/>
  <c r="P24" i="29" s="1"/>
  <c r="AH23" i="29"/>
  <c r="AK23" i="29" s="1"/>
  <c r="AA23" i="29"/>
  <c r="AC23" i="29" s="1"/>
  <c r="T23" i="29"/>
  <c r="W23" i="29" s="1"/>
  <c r="M23" i="29"/>
  <c r="N23" i="29" s="1"/>
  <c r="AG22" i="29"/>
  <c r="AF22" i="29"/>
  <c r="AE22" i="29"/>
  <c r="AH22" i="29" s="1"/>
  <c r="Z22" i="29"/>
  <c r="Y22" i="29"/>
  <c r="X22" i="29"/>
  <c r="AA22" i="29" s="1"/>
  <c r="S22" i="29"/>
  <c r="R22" i="29"/>
  <c r="Q22" i="29"/>
  <c r="T22" i="29" s="1"/>
  <c r="L22" i="29"/>
  <c r="K22" i="29"/>
  <c r="J22" i="29"/>
  <c r="M22" i="29" s="1"/>
  <c r="AH21" i="29"/>
  <c r="AA21" i="29"/>
  <c r="T21" i="29"/>
  <c r="M21" i="29"/>
  <c r="AH20" i="29"/>
  <c r="AA20" i="29"/>
  <c r="T20" i="29"/>
  <c r="M20" i="29"/>
  <c r="AG19" i="29"/>
  <c r="AF19" i="29"/>
  <c r="AE19" i="29"/>
  <c r="Z19" i="29"/>
  <c r="Y19" i="29"/>
  <c r="X19" i="29"/>
  <c r="S19" i="29"/>
  <c r="R19" i="29"/>
  <c r="Q19" i="29"/>
  <c r="L19" i="29"/>
  <c r="K19" i="29"/>
  <c r="J19" i="29"/>
  <c r="AH18" i="29"/>
  <c r="AK18" i="29" s="1"/>
  <c r="AA18" i="29"/>
  <c r="AC18" i="29" s="1"/>
  <c r="T18" i="29"/>
  <c r="W18" i="29"/>
  <c r="M18" i="29"/>
  <c r="O18" i="29" s="1"/>
  <c r="AH17" i="29"/>
  <c r="AJ17" i="29" s="1"/>
  <c r="AA17" i="29"/>
  <c r="AD17" i="29" s="1"/>
  <c r="T17" i="29"/>
  <c r="V17" i="29" s="1"/>
  <c r="M17" i="29"/>
  <c r="P17" i="29" s="1"/>
  <c r="AG16" i="29"/>
  <c r="AF16" i="29"/>
  <c r="AE16" i="29"/>
  <c r="Z16" i="29"/>
  <c r="Y16" i="29"/>
  <c r="X16" i="29"/>
  <c r="S16" i="29"/>
  <c r="R16" i="29"/>
  <c r="Q16" i="29"/>
  <c r="L16" i="29"/>
  <c r="K16" i="29"/>
  <c r="J16" i="29"/>
  <c r="AH15" i="29"/>
  <c r="AK15" i="29" s="1"/>
  <c r="AA15" i="29"/>
  <c r="AD15" i="29" s="1"/>
  <c r="T15" i="29"/>
  <c r="U15" i="29" s="1"/>
  <c r="M15" i="29"/>
  <c r="O15" i="29" s="1"/>
  <c r="AH14" i="29"/>
  <c r="AJ14" i="29" s="1"/>
  <c r="AA14" i="29"/>
  <c r="AB14" i="29" s="1"/>
  <c r="T14" i="29"/>
  <c r="W14" i="29" s="1"/>
  <c r="M14" i="29"/>
  <c r="P14" i="29" s="1"/>
  <c r="AG13" i="29"/>
  <c r="AF13" i="29"/>
  <c r="AE13" i="29"/>
  <c r="Z13" i="29"/>
  <c r="Y13" i="29"/>
  <c r="X13" i="29"/>
  <c r="S13" i="29"/>
  <c r="R13" i="29"/>
  <c r="Q13" i="29"/>
  <c r="L13" i="29"/>
  <c r="K13" i="29"/>
  <c r="J13" i="29"/>
  <c r="AH12" i="29"/>
  <c r="AK12" i="29" s="1"/>
  <c r="AA12" i="29"/>
  <c r="AD12" i="29" s="1"/>
  <c r="T12" i="29"/>
  <c r="W12" i="29" s="1"/>
  <c r="M12" i="29"/>
  <c r="N12" i="29" s="1"/>
  <c r="AH11" i="29"/>
  <c r="AJ11" i="29" s="1"/>
  <c r="AA11" i="29"/>
  <c r="AD11" i="29" s="1"/>
  <c r="T11" i="29"/>
  <c r="U11" i="29" s="1"/>
  <c r="M11" i="29"/>
  <c r="P11" i="29" s="1"/>
  <c r="AG10" i="29"/>
  <c r="AF10" i="29"/>
  <c r="AE10" i="29"/>
  <c r="AH10" i="29" s="1"/>
  <c r="Z10" i="29"/>
  <c r="Y10" i="29"/>
  <c r="X10" i="29"/>
  <c r="S10" i="29"/>
  <c r="R10" i="29"/>
  <c r="Q10" i="29"/>
  <c r="T10" i="29" s="1"/>
  <c r="L10" i="29"/>
  <c r="K10" i="29"/>
  <c r="J10" i="29"/>
  <c r="AH9" i="29"/>
  <c r="AA9" i="29"/>
  <c r="T9" i="29"/>
  <c r="M9" i="29"/>
  <c r="AH8" i="29"/>
  <c r="AA8" i="29"/>
  <c r="T8" i="29"/>
  <c r="M8" i="29"/>
  <c r="AM25" i="18"/>
  <c r="AL25" i="18"/>
  <c r="AN24" i="18"/>
  <c r="AN23" i="18"/>
  <c r="AM19" i="18"/>
  <c r="AL19" i="18"/>
  <c r="AN18" i="18"/>
  <c r="AN17" i="18"/>
  <c r="AM16" i="18"/>
  <c r="AL16" i="18"/>
  <c r="AN15" i="18"/>
  <c r="AN14" i="18"/>
  <c r="AP14" i="18"/>
  <c r="AM13" i="18"/>
  <c r="AL13" i="18"/>
  <c r="AN12" i="18"/>
  <c r="AN11" i="18"/>
  <c r="AP11" i="18"/>
  <c r="AM10" i="18"/>
  <c r="AL10" i="18"/>
  <c r="AN9" i="18"/>
  <c r="AN8" i="18"/>
  <c r="AM7" i="18"/>
  <c r="AL7" i="18"/>
  <c r="AN6" i="18"/>
  <c r="AN5" i="18"/>
  <c r="AM35" i="17"/>
  <c r="AL35" i="17"/>
  <c r="AM34" i="17"/>
  <c r="AL34" i="17"/>
  <c r="AM33" i="17"/>
  <c r="AL33" i="17"/>
  <c r="AM32" i="17"/>
  <c r="AL32" i="17"/>
  <c r="AN31" i="17"/>
  <c r="AN30" i="17"/>
  <c r="AN29" i="17"/>
  <c r="AM28" i="17"/>
  <c r="AL28" i="17"/>
  <c r="AN27" i="17"/>
  <c r="AN26" i="17"/>
  <c r="AN25" i="17"/>
  <c r="AM24" i="17"/>
  <c r="AL24" i="17"/>
  <c r="AN23" i="17"/>
  <c r="AN22" i="17"/>
  <c r="AN21" i="17"/>
  <c r="AM20" i="17"/>
  <c r="AL20" i="17"/>
  <c r="AN19" i="17"/>
  <c r="AN18" i="17"/>
  <c r="AN17" i="17"/>
  <c r="AM16" i="17"/>
  <c r="AL16" i="17"/>
  <c r="AN15" i="17"/>
  <c r="AN14" i="17"/>
  <c r="AN13" i="17"/>
  <c r="AM12" i="17"/>
  <c r="AL12" i="17"/>
  <c r="AN11" i="17"/>
  <c r="AN10" i="17"/>
  <c r="AN9" i="17"/>
  <c r="AM8" i="17"/>
  <c r="AL8" i="17"/>
  <c r="AN7" i="17"/>
  <c r="AN6" i="17"/>
  <c r="AN5" i="17"/>
  <c r="Y28" i="9"/>
  <c r="X28" i="9"/>
  <c r="Z27" i="9"/>
  <c r="Z26" i="9"/>
  <c r="Y25" i="9"/>
  <c r="X25" i="9"/>
  <c r="Z24" i="9"/>
  <c r="Z23" i="9"/>
  <c r="Y22" i="9"/>
  <c r="X22" i="9"/>
  <c r="Z21" i="9"/>
  <c r="Z20" i="9"/>
  <c r="Y19" i="9"/>
  <c r="X19" i="9"/>
  <c r="Z18" i="9"/>
  <c r="Z17" i="9"/>
  <c r="Y16" i="9"/>
  <c r="X16" i="9"/>
  <c r="Z15" i="9"/>
  <c r="Z16" i="9" s="1"/>
  <c r="Z14" i="9"/>
  <c r="Y13" i="9"/>
  <c r="X13" i="9"/>
  <c r="Z12" i="9"/>
  <c r="Z11" i="9"/>
  <c r="Y10" i="9"/>
  <c r="X10" i="9"/>
  <c r="Z9" i="9"/>
  <c r="Z8" i="9"/>
  <c r="Y7" i="9"/>
  <c r="X7" i="9"/>
  <c r="Z6" i="9"/>
  <c r="Z5" i="9"/>
  <c r="AC44" i="28"/>
  <c r="AB44" i="28"/>
  <c r="AD43" i="28"/>
  <c r="AD42" i="28"/>
  <c r="AD41" i="28"/>
  <c r="AC40" i="28"/>
  <c r="AB40" i="28"/>
  <c r="AD39" i="28"/>
  <c r="AD38" i="28"/>
  <c r="AD37" i="28"/>
  <c r="AC36" i="28"/>
  <c r="AB36" i="28"/>
  <c r="AD35" i="28"/>
  <c r="AD34" i="28"/>
  <c r="AD33" i="28"/>
  <c r="AF33" i="28"/>
  <c r="AC32" i="28"/>
  <c r="AB32" i="28"/>
  <c r="AD31" i="28"/>
  <c r="AD30" i="28"/>
  <c r="AD29" i="28"/>
  <c r="AF29" i="28"/>
  <c r="AC28" i="28"/>
  <c r="AB28" i="28"/>
  <c r="AD27" i="28"/>
  <c r="AD26" i="28"/>
  <c r="AD25" i="28"/>
  <c r="AC24" i="28"/>
  <c r="AB24" i="28"/>
  <c r="AD23" i="28"/>
  <c r="AD22" i="28"/>
  <c r="AF22" i="28"/>
  <c r="AD21" i="28"/>
  <c r="AC20" i="28"/>
  <c r="AB20" i="28"/>
  <c r="AD19" i="28"/>
  <c r="AD18" i="28"/>
  <c r="AD17" i="28"/>
  <c r="AC16" i="28"/>
  <c r="AB16" i="28"/>
  <c r="AD15" i="28"/>
  <c r="AD14" i="28"/>
  <c r="AD13" i="28"/>
  <c r="AF13" i="28"/>
  <c r="AC12" i="28"/>
  <c r="AB12" i="28"/>
  <c r="AD11" i="28"/>
  <c r="AD10" i="28"/>
  <c r="AD9" i="28"/>
  <c r="AF9" i="28"/>
  <c r="AC8" i="28"/>
  <c r="AB8" i="28"/>
  <c r="AD7" i="28"/>
  <c r="AD6" i="28"/>
  <c r="AD5" i="28"/>
  <c r="X44" i="28"/>
  <c r="W44" i="28"/>
  <c r="S44" i="28"/>
  <c r="R44" i="28"/>
  <c r="N44" i="28"/>
  <c r="M44" i="28"/>
  <c r="I44" i="28"/>
  <c r="H44" i="28"/>
  <c r="Y43" i="28"/>
  <c r="T43" i="28"/>
  <c r="O43" i="28"/>
  <c r="J43" i="28"/>
  <c r="Y42" i="28"/>
  <c r="T42" i="28"/>
  <c r="O42" i="28"/>
  <c r="J42" i="28"/>
  <c r="Y41" i="28"/>
  <c r="T41" i="28"/>
  <c r="O41" i="28"/>
  <c r="J41" i="28"/>
  <c r="X40" i="28"/>
  <c r="W40" i="28"/>
  <c r="S40" i="28"/>
  <c r="R40" i="28"/>
  <c r="N40" i="28"/>
  <c r="M40" i="28"/>
  <c r="I40" i="28"/>
  <c r="H40" i="28"/>
  <c r="Y39" i="28"/>
  <c r="T39" i="28"/>
  <c r="O39" i="28"/>
  <c r="J39" i="28"/>
  <c r="Y38" i="28"/>
  <c r="T38" i="28"/>
  <c r="O38" i="28"/>
  <c r="J38" i="28"/>
  <c r="Y37" i="28"/>
  <c r="T37" i="28"/>
  <c r="O37" i="28"/>
  <c r="J37" i="28"/>
  <c r="X36" i="28"/>
  <c r="W36" i="28"/>
  <c r="S36" i="28"/>
  <c r="R36" i="28"/>
  <c r="N36" i="28"/>
  <c r="M36" i="28"/>
  <c r="I36" i="28"/>
  <c r="H36" i="28"/>
  <c r="Y35" i="28"/>
  <c r="T35" i="28"/>
  <c r="O35" i="28"/>
  <c r="J35" i="28"/>
  <c r="Y34" i="28"/>
  <c r="T34" i="28"/>
  <c r="O34" i="28"/>
  <c r="J34" i="28"/>
  <c r="Y33" i="28"/>
  <c r="T33" i="28"/>
  <c r="O33" i="28"/>
  <c r="J33" i="28"/>
  <c r="L33" i="28"/>
  <c r="X32" i="28"/>
  <c r="W32" i="28"/>
  <c r="S32" i="28"/>
  <c r="R32" i="28"/>
  <c r="N32" i="28"/>
  <c r="M32" i="28"/>
  <c r="I32" i="28"/>
  <c r="H32" i="28"/>
  <c r="Y31" i="28"/>
  <c r="T31" i="28"/>
  <c r="O31" i="28"/>
  <c r="J31" i="28"/>
  <c r="Y30" i="28"/>
  <c r="T30" i="28"/>
  <c r="O30" i="28"/>
  <c r="J30" i="28"/>
  <c r="L30" i="28"/>
  <c r="Y29" i="28"/>
  <c r="T29" i="28"/>
  <c r="O29" i="28"/>
  <c r="Q29" i="28"/>
  <c r="J29" i="28"/>
  <c r="X28" i="28"/>
  <c r="W28" i="28"/>
  <c r="S28" i="28"/>
  <c r="R28" i="28"/>
  <c r="N28" i="28"/>
  <c r="M28" i="28"/>
  <c r="I28" i="28"/>
  <c r="H28" i="28"/>
  <c r="Y27" i="28"/>
  <c r="T27" i="28"/>
  <c r="O27" i="28"/>
  <c r="J27" i="28"/>
  <c r="Y26" i="28"/>
  <c r="T26" i="28"/>
  <c r="O26" i="28"/>
  <c r="J26" i="28"/>
  <c r="L26" i="28"/>
  <c r="Y25" i="28"/>
  <c r="T25" i="28"/>
  <c r="V25" i="28"/>
  <c r="O25" i="28"/>
  <c r="J25" i="28"/>
  <c r="X24" i="28"/>
  <c r="W24" i="28"/>
  <c r="S24" i="28"/>
  <c r="R24" i="28"/>
  <c r="N24" i="28"/>
  <c r="M24" i="28"/>
  <c r="I24" i="28"/>
  <c r="H24" i="28"/>
  <c r="Y23" i="28"/>
  <c r="T23" i="28"/>
  <c r="O23" i="28"/>
  <c r="J23" i="28"/>
  <c r="Y22" i="28"/>
  <c r="T22" i="28"/>
  <c r="O22" i="28"/>
  <c r="J22" i="28"/>
  <c r="Y21" i="28"/>
  <c r="T21" i="28"/>
  <c r="V21" i="28" s="1"/>
  <c r="O21" i="28"/>
  <c r="Q21" i="28" s="1"/>
  <c r="J21" i="28"/>
  <c r="L21" i="28"/>
  <c r="X20" i="28"/>
  <c r="W20" i="28"/>
  <c r="S20" i="28"/>
  <c r="R20" i="28"/>
  <c r="N20" i="28"/>
  <c r="M20" i="28"/>
  <c r="I20" i="28"/>
  <c r="H20" i="28"/>
  <c r="Y19" i="28"/>
  <c r="T19" i="28"/>
  <c r="O19" i="28"/>
  <c r="J19" i="28"/>
  <c r="Y18" i="28"/>
  <c r="T18" i="28"/>
  <c r="O18" i="28"/>
  <c r="J18" i="28"/>
  <c r="L18" i="28"/>
  <c r="Y17" i="28"/>
  <c r="T17" i="28"/>
  <c r="O17" i="28"/>
  <c r="J17" i="28"/>
  <c r="X16" i="28"/>
  <c r="W16" i="28"/>
  <c r="S16" i="28"/>
  <c r="R16" i="28"/>
  <c r="N16" i="28"/>
  <c r="M16" i="28"/>
  <c r="I16" i="28"/>
  <c r="H16" i="28"/>
  <c r="Y15" i="28"/>
  <c r="T15" i="28"/>
  <c r="O15" i="28"/>
  <c r="J15" i="28"/>
  <c r="Y14" i="28"/>
  <c r="T14" i="28"/>
  <c r="O14" i="28"/>
  <c r="J14" i="28"/>
  <c r="Y13" i="28"/>
  <c r="T13" i="28"/>
  <c r="V13" i="28"/>
  <c r="O13" i="28"/>
  <c r="J13" i="28"/>
  <c r="L13" i="28"/>
  <c r="X12" i="28"/>
  <c r="W12" i="28"/>
  <c r="S12" i="28"/>
  <c r="R12" i="28"/>
  <c r="N12" i="28"/>
  <c r="M12" i="28"/>
  <c r="I12" i="28"/>
  <c r="H12" i="28"/>
  <c r="Y11" i="28"/>
  <c r="T11" i="28"/>
  <c r="O11" i="28"/>
  <c r="Q11" i="28"/>
  <c r="J11" i="28"/>
  <c r="Y10" i="28"/>
  <c r="T10" i="28"/>
  <c r="O10" i="28"/>
  <c r="J10" i="28"/>
  <c r="Y9" i="28"/>
  <c r="AA9" i="28"/>
  <c r="T9" i="28"/>
  <c r="O9" i="28"/>
  <c r="J9" i="28"/>
  <c r="X8" i="28"/>
  <c r="W8" i="28"/>
  <c r="S8" i="28"/>
  <c r="R8" i="28"/>
  <c r="N8" i="28"/>
  <c r="M8" i="28"/>
  <c r="I8" i="28"/>
  <c r="H8" i="28"/>
  <c r="Y7" i="28"/>
  <c r="T7" i="28"/>
  <c r="O7" i="28"/>
  <c r="J7" i="28"/>
  <c r="Y6" i="28"/>
  <c r="T6" i="28"/>
  <c r="O6" i="28"/>
  <c r="J6" i="28"/>
  <c r="Y5" i="28"/>
  <c r="AA5" i="28" s="1"/>
  <c r="T5" i="28"/>
  <c r="V5" i="28"/>
  <c r="O5" i="28"/>
  <c r="J5" i="28"/>
  <c r="L5" i="28" s="1"/>
  <c r="AO56" i="15"/>
  <c r="AN54" i="15"/>
  <c r="AN53" i="15"/>
  <c r="AN52" i="15"/>
  <c r="AO52" i="15" s="1"/>
  <c r="AN51" i="15"/>
  <c r="AO51" i="15" s="1"/>
  <c r="AO50" i="15"/>
  <c r="AN48" i="15"/>
  <c r="AO48" i="15" s="1"/>
  <c r="AN47" i="15"/>
  <c r="AO47" i="15" s="1"/>
  <c r="AN45" i="15"/>
  <c r="AO45" i="15" s="1"/>
  <c r="AO44" i="15"/>
  <c r="AN43" i="15"/>
  <c r="AN42" i="15"/>
  <c r="AN41" i="15"/>
  <c r="AN40" i="15"/>
  <c r="AO39" i="15"/>
  <c r="AN38" i="15"/>
  <c r="AO38" i="15" s="1"/>
  <c r="AN37" i="15"/>
  <c r="AN36" i="15"/>
  <c r="AN35" i="15"/>
  <c r="AO34" i="15"/>
  <c r="AN33" i="15"/>
  <c r="AO33" i="15" s="1"/>
  <c r="AN32" i="15"/>
  <c r="AN31" i="15"/>
  <c r="AP31" i="15" s="1"/>
  <c r="AN30" i="15"/>
  <c r="AO30" i="15" s="1"/>
  <c r="AN28" i="15"/>
  <c r="AN27" i="15"/>
  <c r="AN26" i="15"/>
  <c r="AN25" i="15"/>
  <c r="AO25" i="15" s="1"/>
  <c r="AN23" i="15"/>
  <c r="AN22" i="15"/>
  <c r="AN21" i="15"/>
  <c r="AP21" i="15" s="1"/>
  <c r="AN20" i="15"/>
  <c r="AO20" i="15" s="1"/>
  <c r="AN18" i="15"/>
  <c r="AP18" i="15" s="1"/>
  <c r="AN17" i="15"/>
  <c r="AN16" i="15"/>
  <c r="AN15" i="15"/>
  <c r="AN13" i="15"/>
  <c r="AN12" i="15"/>
  <c r="AN11" i="15"/>
  <c r="AN10" i="15"/>
  <c r="AO9" i="15"/>
  <c r="AN8" i="15"/>
  <c r="AN7" i="15"/>
  <c r="AN6" i="15"/>
  <c r="AN5" i="15"/>
  <c r="AO5" i="15" s="1"/>
  <c r="AO44" i="13"/>
  <c r="AN43" i="13"/>
  <c r="AN42" i="13"/>
  <c r="AN41" i="13"/>
  <c r="AN39" i="13"/>
  <c r="AN38" i="13"/>
  <c r="AN37" i="13"/>
  <c r="AN35" i="13"/>
  <c r="AN33" i="13"/>
  <c r="AO32" i="13"/>
  <c r="AN31" i="13"/>
  <c r="AN30" i="13"/>
  <c r="AN29" i="13"/>
  <c r="AO28" i="13"/>
  <c r="AN27" i="13"/>
  <c r="AN26" i="13"/>
  <c r="AN25" i="13"/>
  <c r="AO24" i="13"/>
  <c r="AN23" i="13"/>
  <c r="AN22" i="13"/>
  <c r="AN21" i="13"/>
  <c r="AN19" i="13"/>
  <c r="AN18" i="13"/>
  <c r="AO17" i="13"/>
  <c r="AN15" i="13"/>
  <c r="AN14" i="13"/>
  <c r="AN13" i="13"/>
  <c r="AN11" i="13"/>
  <c r="AN10" i="13"/>
  <c r="AN9" i="13"/>
  <c r="AO9" i="13" s="1"/>
  <c r="AN7" i="13"/>
  <c r="AO7" i="13" s="1"/>
  <c r="AN6" i="13"/>
  <c r="AO6" i="13" s="1"/>
  <c r="AN5" i="13"/>
  <c r="AN44" i="11"/>
  <c r="AN43" i="11"/>
  <c r="AN42" i="11"/>
  <c r="AN41" i="11"/>
  <c r="AO40" i="11"/>
  <c r="AN39" i="11"/>
  <c r="AN38" i="11"/>
  <c r="AO37" i="11"/>
  <c r="AO36" i="11"/>
  <c r="AN35" i="11"/>
  <c r="AN34" i="11"/>
  <c r="AN33" i="11"/>
  <c r="AO32" i="11"/>
  <c r="AN31" i="11"/>
  <c r="AN30" i="11"/>
  <c r="AN29" i="11"/>
  <c r="AO28" i="11"/>
  <c r="AO27" i="11"/>
  <c r="AO26" i="11"/>
  <c r="AO25" i="11"/>
  <c r="AO24" i="11"/>
  <c r="AO23" i="11"/>
  <c r="AO22" i="11"/>
  <c r="AO21" i="11"/>
  <c r="AN20" i="11"/>
  <c r="AO19" i="11"/>
  <c r="AO18" i="11"/>
  <c r="AO17" i="11"/>
  <c r="AN16" i="11"/>
  <c r="AO15" i="11"/>
  <c r="AO14" i="11"/>
  <c r="AO13" i="11"/>
  <c r="AO12" i="11"/>
  <c r="AN11" i="11"/>
  <c r="AN10" i="11"/>
  <c r="AN9" i="11"/>
  <c r="AN8" i="11"/>
  <c r="AN7" i="11"/>
  <c r="AN6" i="11"/>
  <c r="AN5" i="11"/>
  <c r="J40" i="5"/>
  <c r="J39" i="5"/>
  <c r="J36" i="5"/>
  <c r="J31" i="5"/>
  <c r="J26" i="5"/>
  <c r="J21" i="5"/>
  <c r="J16" i="5"/>
  <c r="J11" i="5"/>
  <c r="J6" i="5"/>
  <c r="J8" i="5"/>
  <c r="J40" i="3"/>
  <c r="J39" i="3"/>
  <c r="J36" i="3"/>
  <c r="J31" i="3"/>
  <c r="J26" i="3"/>
  <c r="J22" i="3"/>
  <c r="J16" i="3"/>
  <c r="J11" i="3"/>
  <c r="J6" i="3"/>
  <c r="J40" i="4"/>
  <c r="J39" i="4"/>
  <c r="J40" i="2"/>
  <c r="J39" i="2"/>
  <c r="J36" i="2"/>
  <c r="J37" i="2"/>
  <c r="J31" i="2"/>
  <c r="J32" i="2"/>
  <c r="J26" i="2"/>
  <c r="J27" i="2"/>
  <c r="J21" i="2"/>
  <c r="J22" i="2"/>
  <c r="J16" i="2"/>
  <c r="J17" i="2"/>
  <c r="J11" i="2"/>
  <c r="J12" i="2" s="1"/>
  <c r="J7" i="2"/>
  <c r="J40" i="1"/>
  <c r="J39" i="1"/>
  <c r="J36" i="1"/>
  <c r="J31" i="1"/>
  <c r="J22" i="1"/>
  <c r="J17" i="1"/>
  <c r="J11" i="1"/>
  <c r="J6" i="1"/>
  <c r="J8" i="1"/>
  <c r="J27" i="3"/>
  <c r="J28" i="3"/>
  <c r="J32" i="3"/>
  <c r="J33" i="3"/>
  <c r="J7" i="3"/>
  <c r="J8" i="3"/>
  <c r="J12" i="3"/>
  <c r="J13" i="3"/>
  <c r="J37" i="3"/>
  <c r="J38" i="3"/>
  <c r="J17" i="3"/>
  <c r="J18" i="3"/>
  <c r="J41" i="4"/>
  <c r="AO41" i="15"/>
  <c r="AP41" i="15"/>
  <c r="AO40" i="15"/>
  <c r="AP40" i="15"/>
  <c r="AF34" i="28"/>
  <c r="AE34" i="28"/>
  <c r="AF5" i="28"/>
  <c r="AE5" i="28"/>
  <c r="AO35" i="13"/>
  <c r="AP35" i="13"/>
  <c r="AP37" i="13"/>
  <c r="AO37" i="13"/>
  <c r="AP39" i="11"/>
  <c r="AO39" i="11"/>
  <c r="AO38" i="11"/>
  <c r="AP38" i="11"/>
  <c r="AO33" i="11"/>
  <c r="AP33" i="11"/>
  <c r="J32" i="5"/>
  <c r="J33" i="5"/>
  <c r="J17" i="5"/>
  <c r="J18" i="5"/>
  <c r="J27" i="5"/>
  <c r="J28" i="5"/>
  <c r="J37" i="5"/>
  <c r="J38" i="5"/>
  <c r="J22" i="5"/>
  <c r="J23" i="5"/>
  <c r="J12" i="5"/>
  <c r="J13" i="5"/>
  <c r="R31" i="29"/>
  <c r="AI33" i="29"/>
  <c r="AK33" i="29"/>
  <c r="W24" i="29"/>
  <c r="AI11" i="29"/>
  <c r="AK11" i="29"/>
  <c r="AO15" i="18"/>
  <c r="AP15" i="18"/>
  <c r="AO24" i="18"/>
  <c r="AP24" i="18"/>
  <c r="AO8" i="18"/>
  <c r="AP8" i="18"/>
  <c r="AO23" i="18"/>
  <c r="AP23" i="18"/>
  <c r="AN13" i="18"/>
  <c r="AO11" i="18"/>
  <c r="AO27" i="17"/>
  <c r="AP27" i="17"/>
  <c r="AO15" i="17"/>
  <c r="AP15" i="17"/>
  <c r="AO22" i="17"/>
  <c r="AP22" i="17"/>
  <c r="AO10" i="17"/>
  <c r="AP10" i="17"/>
  <c r="AO23" i="17"/>
  <c r="AP23" i="17"/>
  <c r="AO11" i="17"/>
  <c r="AP11" i="17"/>
  <c r="AO17" i="17"/>
  <c r="AP17" i="17"/>
  <c r="AO30" i="17"/>
  <c r="AP30" i="17"/>
  <c r="AO18" i="17"/>
  <c r="AP18" i="17"/>
  <c r="AO31" i="17"/>
  <c r="AP31" i="17"/>
  <c r="AO14" i="17"/>
  <c r="AP14" i="17"/>
  <c r="AO19" i="17"/>
  <c r="AP19" i="17"/>
  <c r="AO25" i="17"/>
  <c r="AP25" i="17"/>
  <c r="AO7" i="17"/>
  <c r="AP7" i="17"/>
  <c r="AO13" i="17"/>
  <c r="AP13" i="17"/>
  <c r="AO26" i="17"/>
  <c r="AP26" i="17"/>
  <c r="AO10" i="15"/>
  <c r="AP10" i="15"/>
  <c r="AO26" i="15"/>
  <c r="AP26" i="15"/>
  <c r="AO27" i="15"/>
  <c r="AP27" i="15"/>
  <c r="AO35" i="15"/>
  <c r="AP35" i="15"/>
  <c r="AO53" i="15"/>
  <c r="AP53" i="15"/>
  <c r="AO28" i="15"/>
  <c r="AP28" i="15"/>
  <c r="AO36" i="15"/>
  <c r="AP36" i="15"/>
  <c r="AO54" i="15"/>
  <c r="AP54" i="15"/>
  <c r="AO13" i="15"/>
  <c r="AP13" i="15"/>
  <c r="AO21" i="15"/>
  <c r="AO15" i="15"/>
  <c r="AP15" i="15"/>
  <c r="AO23" i="15"/>
  <c r="AP23" i="15"/>
  <c r="AO31" i="15"/>
  <c r="AO16" i="15"/>
  <c r="AP16" i="15"/>
  <c r="AP25" i="15"/>
  <c r="AE41" i="28"/>
  <c r="AF41" i="28"/>
  <c r="AE10" i="28"/>
  <c r="AF10" i="28"/>
  <c r="AE42" i="28"/>
  <c r="AF42" i="28"/>
  <c r="AE17" i="28"/>
  <c r="AF17" i="28"/>
  <c r="AE30" i="28"/>
  <c r="AF30" i="28"/>
  <c r="AE43" i="28"/>
  <c r="AF43" i="28"/>
  <c r="AE15" i="28"/>
  <c r="AF15" i="28"/>
  <c r="AE18" i="28"/>
  <c r="AF18" i="28"/>
  <c r="AE31" i="28"/>
  <c r="AF31" i="28"/>
  <c r="AE6" i="28"/>
  <c r="AF6" i="28"/>
  <c r="AE19" i="28"/>
  <c r="AF19" i="28"/>
  <c r="AE25" i="28"/>
  <c r="AF25" i="28"/>
  <c r="AE21" i="28"/>
  <c r="AF21" i="28"/>
  <c r="AE26" i="28"/>
  <c r="AF26" i="28"/>
  <c r="AE14" i="28"/>
  <c r="AF14" i="28"/>
  <c r="AE27" i="28"/>
  <c r="AF27" i="28"/>
  <c r="Z6" i="28"/>
  <c r="AA6" i="28"/>
  <c r="Z11" i="28"/>
  <c r="AA11" i="28"/>
  <c r="Z14" i="28"/>
  <c r="AA14" i="28"/>
  <c r="Z17" i="28"/>
  <c r="AA17" i="28"/>
  <c r="Z19" i="28"/>
  <c r="AA19" i="28"/>
  <c r="Z25" i="28"/>
  <c r="AA25" i="28"/>
  <c r="Z27" i="28"/>
  <c r="AA27" i="28"/>
  <c r="Z30" i="28"/>
  <c r="AA30" i="28"/>
  <c r="Z33" i="28"/>
  <c r="AA33" i="28"/>
  <c r="Z41" i="28"/>
  <c r="AA41" i="28"/>
  <c r="Z43" i="28"/>
  <c r="AA43" i="28"/>
  <c r="Z10" i="28"/>
  <c r="AA10" i="28"/>
  <c r="Z13" i="28"/>
  <c r="AA13" i="28"/>
  <c r="Z15" i="28"/>
  <c r="AA15" i="28"/>
  <c r="Z18" i="28"/>
  <c r="AA18" i="28"/>
  <c r="Z21" i="28"/>
  <c r="AA21" i="28"/>
  <c r="Z26" i="28"/>
  <c r="AA26" i="28"/>
  <c r="Z29" i="28"/>
  <c r="AA29" i="28"/>
  <c r="Z31" i="28"/>
  <c r="AA31" i="28"/>
  <c r="Z42" i="28"/>
  <c r="AA42" i="28"/>
  <c r="U6" i="28"/>
  <c r="V6" i="28"/>
  <c r="U9" i="28"/>
  <c r="V9" i="28"/>
  <c r="U11" i="28"/>
  <c r="V11" i="28"/>
  <c r="U14" i="28"/>
  <c r="V14" i="28"/>
  <c r="U17" i="28"/>
  <c r="V17" i="28"/>
  <c r="U19" i="28"/>
  <c r="V19" i="28"/>
  <c r="U27" i="28"/>
  <c r="V27" i="28"/>
  <c r="U30" i="28"/>
  <c r="V30" i="28"/>
  <c r="U33" i="28"/>
  <c r="V33" i="28"/>
  <c r="U41" i="28"/>
  <c r="V41" i="28"/>
  <c r="U43" i="28"/>
  <c r="V43" i="28"/>
  <c r="U10" i="28"/>
  <c r="V10" i="28"/>
  <c r="U15" i="28"/>
  <c r="V15" i="28"/>
  <c r="U18" i="28"/>
  <c r="V18" i="28"/>
  <c r="U26" i="28"/>
  <c r="V26" i="28"/>
  <c r="U29" i="28"/>
  <c r="V29" i="28"/>
  <c r="U31" i="28"/>
  <c r="V31" i="28"/>
  <c r="U42" i="28"/>
  <c r="V42" i="28"/>
  <c r="P33" i="28"/>
  <c r="Q33" i="28"/>
  <c r="P25" i="28"/>
  <c r="Q25" i="28"/>
  <c r="P14" i="28"/>
  <c r="Q14" i="28"/>
  <c r="P19" i="28"/>
  <c r="Q19" i="28"/>
  <c r="P27" i="28"/>
  <c r="Q27" i="28"/>
  <c r="P5" i="28"/>
  <c r="Q5" i="28"/>
  <c r="P10" i="28"/>
  <c r="Q10" i="28"/>
  <c r="P13" i="28"/>
  <c r="Q13" i="28"/>
  <c r="P15" i="28"/>
  <c r="Q15" i="28"/>
  <c r="P18" i="28"/>
  <c r="Q18" i="28"/>
  <c r="P23" i="28"/>
  <c r="Q23" i="28"/>
  <c r="P26" i="28"/>
  <c r="Q26" i="28"/>
  <c r="P31" i="28"/>
  <c r="Q31" i="28"/>
  <c r="P34" i="28"/>
  <c r="Q34" i="28"/>
  <c r="P42" i="28"/>
  <c r="Q42" i="28"/>
  <c r="P6" i="28"/>
  <c r="Q6" i="28"/>
  <c r="P30" i="28"/>
  <c r="Q30" i="28"/>
  <c r="P41" i="28"/>
  <c r="Q41" i="28"/>
  <c r="P9" i="28"/>
  <c r="Q9" i="28"/>
  <c r="P17" i="28"/>
  <c r="Q17" i="28"/>
  <c r="P43" i="28"/>
  <c r="Q43" i="28"/>
  <c r="K6" i="28"/>
  <c r="L6" i="28"/>
  <c r="K14" i="28"/>
  <c r="L14" i="28"/>
  <c r="K41" i="28"/>
  <c r="L41" i="28"/>
  <c r="K11" i="28"/>
  <c r="L11" i="28"/>
  <c r="K27" i="28"/>
  <c r="L27" i="28"/>
  <c r="K22" i="28"/>
  <c r="L22" i="28"/>
  <c r="K10" i="28"/>
  <c r="L10" i="28"/>
  <c r="K15" i="28"/>
  <c r="L15" i="28"/>
  <c r="K23" i="28"/>
  <c r="L23" i="28"/>
  <c r="K29" i="28"/>
  <c r="L29" i="28"/>
  <c r="K31" i="28"/>
  <c r="L31" i="28"/>
  <c r="K34" i="28"/>
  <c r="L34" i="28"/>
  <c r="K42" i="28"/>
  <c r="L42" i="28"/>
  <c r="K43" i="28"/>
  <c r="L43" i="28"/>
  <c r="K17" i="28"/>
  <c r="L17" i="28"/>
  <c r="K9" i="28"/>
  <c r="L9" i="28"/>
  <c r="K19" i="28"/>
  <c r="L19" i="28"/>
  <c r="K25" i="28"/>
  <c r="L25" i="28"/>
  <c r="Y44" i="28"/>
  <c r="Z44" i="28" s="1"/>
  <c r="Y40" i="28"/>
  <c r="J44" i="28"/>
  <c r="K44" i="28"/>
  <c r="O40" i="28"/>
  <c r="Y12" i="28"/>
  <c r="Z12" i="28"/>
  <c r="Y24" i="28"/>
  <c r="Z24" i="28"/>
  <c r="T8" i="28"/>
  <c r="U8" i="28"/>
  <c r="U5" i="28"/>
  <c r="O28" i="28"/>
  <c r="P28" i="28" s="1"/>
  <c r="J32" i="28"/>
  <c r="K32" i="28"/>
  <c r="O24" i="28"/>
  <c r="Q24" i="28" s="1"/>
  <c r="AO11" i="13"/>
  <c r="AP11" i="13"/>
  <c r="AO43" i="13"/>
  <c r="AP43" i="13"/>
  <c r="AO19" i="13"/>
  <c r="AP19" i="13"/>
  <c r="AO21" i="13"/>
  <c r="AP21" i="13"/>
  <c r="AO14" i="13"/>
  <c r="AP14" i="13"/>
  <c r="AO22" i="13"/>
  <c r="AP22" i="13"/>
  <c r="AO30" i="13"/>
  <c r="AP30" i="13"/>
  <c r="AO5" i="13"/>
  <c r="AP5" i="13"/>
  <c r="AO29" i="13"/>
  <c r="AP29" i="13"/>
  <c r="AO15" i="13"/>
  <c r="AP15" i="13"/>
  <c r="AO23" i="13"/>
  <c r="AP23" i="13"/>
  <c r="AO31" i="13"/>
  <c r="AP31" i="13"/>
  <c r="AO13" i="13"/>
  <c r="AP13" i="13"/>
  <c r="AO25" i="13"/>
  <c r="AP25" i="13"/>
  <c r="AO41" i="13"/>
  <c r="AP41" i="13"/>
  <c r="AO27" i="13"/>
  <c r="AP27" i="13"/>
  <c r="AO10" i="13"/>
  <c r="AP10" i="13"/>
  <c r="AO18" i="13"/>
  <c r="AP18" i="13"/>
  <c r="AO26" i="13"/>
  <c r="AP26" i="13"/>
  <c r="AO42" i="13"/>
  <c r="AP42" i="13"/>
  <c r="AO30" i="11"/>
  <c r="AP30" i="11"/>
  <c r="AO7" i="11"/>
  <c r="AP7" i="11"/>
  <c r="AO31" i="11"/>
  <c r="AP31" i="11"/>
  <c r="AO6" i="11"/>
  <c r="AP6" i="11"/>
  <c r="AO8" i="11"/>
  <c r="AP8" i="11"/>
  <c r="AO16" i="11"/>
  <c r="AP16" i="11"/>
  <c r="AO5" i="11"/>
  <c r="AP5" i="11"/>
  <c r="AO9" i="11"/>
  <c r="AP9" i="11"/>
  <c r="AO41" i="11"/>
  <c r="AP41" i="11"/>
  <c r="AO10" i="11"/>
  <c r="AP10" i="11"/>
  <c r="AO42" i="11"/>
  <c r="AP42" i="11"/>
  <c r="AO11" i="11"/>
  <c r="AP11" i="11"/>
  <c r="AO43" i="11"/>
  <c r="AP43" i="11"/>
  <c r="AO29" i="11"/>
  <c r="AP29" i="11"/>
  <c r="AO20" i="11"/>
  <c r="AP20" i="11"/>
  <c r="AO44" i="11"/>
  <c r="AP44" i="11"/>
  <c r="J38" i="2"/>
  <c r="J33" i="2"/>
  <c r="J28" i="2"/>
  <c r="J23" i="2"/>
  <c r="J18" i="2"/>
  <c r="J13" i="2"/>
  <c r="J37" i="1"/>
  <c r="J38" i="1"/>
  <c r="J32" i="1"/>
  <c r="J33" i="1"/>
  <c r="J27" i="1"/>
  <c r="J28" i="1"/>
  <c r="J12" i="1"/>
  <c r="J13" i="1"/>
  <c r="Z28" i="9"/>
  <c r="AN32" i="17"/>
  <c r="AO32" i="17" s="1"/>
  <c r="AN28" i="17"/>
  <c r="AP28" i="17"/>
  <c r="AN16" i="17"/>
  <c r="AO16" i="17" s="1"/>
  <c r="M19" i="29"/>
  <c r="P19" i="29"/>
  <c r="V24" i="29"/>
  <c r="AB11" i="29"/>
  <c r="AC14" i="29"/>
  <c r="AB23" i="29"/>
  <c r="AC11" i="29"/>
  <c r="AD14" i="29"/>
  <c r="AD23" i="29"/>
  <c r="AD29" i="29"/>
  <c r="N30" i="29"/>
  <c r="W29" i="29"/>
  <c r="AP33" i="29"/>
  <c r="AQ29" i="29"/>
  <c r="AO31" i="29"/>
  <c r="V26" i="29"/>
  <c r="AC27" i="29"/>
  <c r="AD27" i="29"/>
  <c r="W26" i="29"/>
  <c r="P27" i="29"/>
  <c r="M28" i="29"/>
  <c r="P28" i="29" s="1"/>
  <c r="AJ23" i="29"/>
  <c r="U23" i="29"/>
  <c r="AI23" i="29"/>
  <c r="V23" i="29"/>
  <c r="O23" i="29"/>
  <c r="AJ24" i="29"/>
  <c r="U18" i="29"/>
  <c r="V18" i="29"/>
  <c r="V15" i="29"/>
  <c r="W15" i="29"/>
  <c r="P12" i="29"/>
  <c r="T13" i="29"/>
  <c r="W13" i="29" s="1"/>
  <c r="O12" i="29"/>
  <c r="U12" i="29"/>
  <c r="V11" i="29"/>
  <c r="AO10" i="29"/>
  <c r="AR10" i="29" s="1"/>
  <c r="AD32" i="28"/>
  <c r="AE32" i="28"/>
  <c r="AD12" i="28"/>
  <c r="AE12" i="28"/>
  <c r="AD8" i="28"/>
  <c r="AE8" i="28"/>
  <c r="W11" i="29"/>
  <c r="AB12" i="29"/>
  <c r="M16" i="29"/>
  <c r="N16" i="29" s="1"/>
  <c r="W17" i="29"/>
  <c r="P18" i="29"/>
  <c r="AI18" i="29"/>
  <c r="P23" i="29"/>
  <c r="AK24" i="29"/>
  <c r="AD33" i="29"/>
  <c r="AP15" i="29"/>
  <c r="AR32" i="29"/>
  <c r="AC12" i="29"/>
  <c r="AJ18" i="29"/>
  <c r="T28" i="29"/>
  <c r="V28" i="29" s="1"/>
  <c r="N11" i="29"/>
  <c r="AB24" i="29"/>
  <c r="AJ26" i="29"/>
  <c r="P29" i="29"/>
  <c r="AI29" i="29"/>
  <c r="AR8" i="29"/>
  <c r="AR33" i="29"/>
  <c r="O11" i="29"/>
  <c r="AI12" i="29"/>
  <c r="N14" i="29"/>
  <c r="AI15" i="29"/>
  <c r="N17" i="29"/>
  <c r="N24" i="29"/>
  <c r="AC24" i="29"/>
  <c r="AK26" i="29"/>
  <c r="AJ29" i="29"/>
  <c r="AJ12" i="29"/>
  <c r="AA13" i="29"/>
  <c r="AB13" i="29" s="1"/>
  <c r="O14" i="29"/>
  <c r="AJ15" i="29"/>
  <c r="O17" i="29"/>
  <c r="O24" i="29"/>
  <c r="U29" i="29"/>
  <c r="AO22" i="29"/>
  <c r="AR22" i="29" s="1"/>
  <c r="AP27" i="29"/>
  <c r="V12" i="29"/>
  <c r="AK17" i="29"/>
  <c r="AD18" i="29"/>
  <c r="O27" i="29"/>
  <c r="AH31" i="29"/>
  <c r="AR29" i="29"/>
  <c r="AQ30" i="29"/>
  <c r="AR26" i="29"/>
  <c r="AQ26" i="29"/>
  <c r="AO28" i="29"/>
  <c r="AR28" i="29" s="1"/>
  <c r="AO25" i="29"/>
  <c r="AP25" i="29" s="1"/>
  <c r="AP20" i="29"/>
  <c r="AR20" i="29"/>
  <c r="AQ21" i="29"/>
  <c r="AR21" i="29"/>
  <c r="AP18" i="29"/>
  <c r="AQ18" i="29"/>
  <c r="AQ17" i="29"/>
  <c r="AQ15" i="29"/>
  <c r="AP14" i="29"/>
  <c r="AP9" i="29"/>
  <c r="AQ8" i="29"/>
  <c r="AP11" i="29"/>
  <c r="AQ14" i="29"/>
  <c r="AR17" i="29"/>
  <c r="AO19" i="29"/>
  <c r="AR19" i="29" s="1"/>
  <c r="AP24" i="29"/>
  <c r="AQ27" i="29"/>
  <c r="AR30" i="29"/>
  <c r="AQ11" i="29"/>
  <c r="AO16" i="29"/>
  <c r="AR16" i="29" s="1"/>
  <c r="AQ24" i="29"/>
  <c r="AP32" i="29"/>
  <c r="AO13" i="29"/>
  <c r="AP13" i="29" s="1"/>
  <c r="AP12" i="29"/>
  <c r="AP23" i="29"/>
  <c r="AQ12" i="29"/>
  <c r="AQ23" i="29"/>
  <c r="AA16" i="29"/>
  <c r="AC16" i="29" s="1"/>
  <c r="T16" i="29"/>
  <c r="V16" i="29" s="1"/>
  <c r="AH16" i="29"/>
  <c r="M13" i="29"/>
  <c r="AB30" i="29"/>
  <c r="AB32" i="29"/>
  <c r="AH25" i="29"/>
  <c r="AJ25" i="29" s="1"/>
  <c r="AC30" i="29"/>
  <c r="AC32" i="29"/>
  <c r="U14" i="29"/>
  <c r="AI14" i="29"/>
  <c r="N15" i="29"/>
  <c r="AB15" i="29"/>
  <c r="AA25" i="29"/>
  <c r="AC25" i="29" s="1"/>
  <c r="N26" i="29"/>
  <c r="AB26" i="29"/>
  <c r="U27" i="29"/>
  <c r="AI27" i="29"/>
  <c r="V14" i="29"/>
  <c r="AC15" i="29"/>
  <c r="AH19" i="29"/>
  <c r="AI19" i="29" s="1"/>
  <c r="T25" i="29"/>
  <c r="U25" i="29" s="1"/>
  <c r="O26" i="29"/>
  <c r="V27" i="29"/>
  <c r="AK14" i="29"/>
  <c r="P15" i="29"/>
  <c r="AA19" i="29"/>
  <c r="AD19" i="29" s="1"/>
  <c r="M25" i="29"/>
  <c r="P25" i="29" s="1"/>
  <c r="AD26" i="29"/>
  <c r="AK27" i="29"/>
  <c r="AH28" i="29"/>
  <c r="AK28" i="29" s="1"/>
  <c r="U30" i="29"/>
  <c r="AI30" i="29"/>
  <c r="AI32" i="29"/>
  <c r="K31" i="29"/>
  <c r="S31" i="29"/>
  <c r="AA31" i="29"/>
  <c r="J31" i="29"/>
  <c r="M10" i="29"/>
  <c r="N10" i="29" s="1"/>
  <c r="AH13" i="29"/>
  <c r="AI13" i="29" s="1"/>
  <c r="U17" i="29"/>
  <c r="AI17" i="29"/>
  <c r="N18" i="29"/>
  <c r="AB18" i="29"/>
  <c r="T19" i="29"/>
  <c r="V19" i="29" s="1"/>
  <c r="AA28" i="29"/>
  <c r="AC28" i="29" s="1"/>
  <c r="N29" i="29"/>
  <c r="AB29" i="29"/>
  <c r="V30" i="29"/>
  <c r="AJ30" i="29"/>
  <c r="AJ32" i="29"/>
  <c r="AB33" i="29"/>
  <c r="AN25" i="18"/>
  <c r="AO25" i="18"/>
  <c r="AN26" i="18"/>
  <c r="AN19" i="18"/>
  <c r="AN16" i="18"/>
  <c r="AO16" i="18"/>
  <c r="AO14" i="18"/>
  <c r="AN27" i="18"/>
  <c r="AM28" i="18"/>
  <c r="AL28" i="18"/>
  <c r="AN10" i="18"/>
  <c r="AO10" i="18"/>
  <c r="AN7" i="18"/>
  <c r="AL36" i="17"/>
  <c r="AM36" i="17"/>
  <c r="AN8" i="17"/>
  <c r="AO8" i="17"/>
  <c r="AN34" i="17"/>
  <c r="AO34" i="17"/>
  <c r="AN20" i="17"/>
  <c r="AO20" i="17" s="1"/>
  <c r="AN33" i="17"/>
  <c r="AO33" i="17"/>
  <c r="AN35" i="17"/>
  <c r="AO35" i="17" s="1"/>
  <c r="AN24" i="17"/>
  <c r="AO24" i="17"/>
  <c r="AN12" i="17"/>
  <c r="AP12" i="17"/>
  <c r="P24" i="28"/>
  <c r="O36" i="28"/>
  <c r="P36" i="28"/>
  <c r="T40" i="28"/>
  <c r="O20" i="28"/>
  <c r="P20" i="28"/>
  <c r="P21" i="28"/>
  <c r="O32" i="28"/>
  <c r="P32" i="28"/>
  <c r="AD36" i="28"/>
  <c r="AE36" i="28" s="1"/>
  <c r="J16" i="28"/>
  <c r="K16" i="28"/>
  <c r="Y8" i="28"/>
  <c r="Z8" i="28"/>
  <c r="Z9" i="28"/>
  <c r="O16" i="28"/>
  <c r="P16" i="28"/>
  <c r="T28" i="28"/>
  <c r="U28" i="28"/>
  <c r="T32" i="28"/>
  <c r="U32" i="28"/>
  <c r="O44" i="28"/>
  <c r="P44" i="28" s="1"/>
  <c r="J8" i="28"/>
  <c r="K8" i="28"/>
  <c r="O12" i="28"/>
  <c r="P12" i="28" s="1"/>
  <c r="T16" i="28"/>
  <c r="U16" i="28" s="1"/>
  <c r="J28" i="28"/>
  <c r="K28" i="28" s="1"/>
  <c r="T20" i="28"/>
  <c r="U20" i="28"/>
  <c r="K5" i="28"/>
  <c r="P11" i="28"/>
  <c r="U13" i="28"/>
  <c r="J20" i="28"/>
  <c r="K20" i="28"/>
  <c r="J24" i="28"/>
  <c r="K24" i="28"/>
  <c r="K26" i="28"/>
  <c r="T36" i="28"/>
  <c r="U36" i="28"/>
  <c r="J40" i="28"/>
  <c r="AD40" i="28"/>
  <c r="T24" i="28"/>
  <c r="U24" i="28"/>
  <c r="O8" i="28"/>
  <c r="P8" i="28"/>
  <c r="T12" i="28"/>
  <c r="U12" i="28"/>
  <c r="Y16" i="28"/>
  <c r="Z16" i="28" s="1"/>
  <c r="K18" i="28"/>
  <c r="K21" i="28"/>
  <c r="J36" i="28"/>
  <c r="K36" i="28"/>
  <c r="Y36" i="28"/>
  <c r="Z36" i="28"/>
  <c r="T44" i="28"/>
  <c r="U44" i="28"/>
  <c r="AD16" i="28"/>
  <c r="AE16" i="28"/>
  <c r="AD44" i="28"/>
  <c r="AE44" i="28" s="1"/>
  <c r="AE29" i="28"/>
  <c r="AD24" i="28"/>
  <c r="AE24" i="28"/>
  <c r="AE9" i="28"/>
  <c r="AE13" i="28"/>
  <c r="AE33" i="28"/>
  <c r="AD20" i="28"/>
  <c r="AE20" i="28" s="1"/>
  <c r="AD28" i="28"/>
  <c r="AE28" i="28" s="1"/>
  <c r="U25" i="28"/>
  <c r="P29" i="28"/>
  <c r="K30" i="28"/>
  <c r="K33" i="28"/>
  <c r="Y28" i="28"/>
  <c r="Z28" i="28"/>
  <c r="J12" i="28"/>
  <c r="K12" i="28"/>
  <c r="Y20" i="28"/>
  <c r="Z20" i="28"/>
  <c r="K13" i="28"/>
  <c r="U21" i="28"/>
  <c r="Y32" i="28"/>
  <c r="Z32" i="28" s="1"/>
  <c r="J41" i="5"/>
  <c r="J43" i="5" s="1"/>
  <c r="J7" i="5"/>
  <c r="J41" i="3"/>
  <c r="J42" i="3"/>
  <c r="J41" i="2"/>
  <c r="J42" i="2"/>
  <c r="J41" i="1"/>
  <c r="J42" i="1"/>
  <c r="J7" i="1"/>
  <c r="J43" i="3"/>
  <c r="J42" i="5"/>
  <c r="AO28" i="17"/>
  <c r="J43" i="2"/>
  <c r="U13" i="29"/>
  <c r="V13" i="29"/>
  <c r="N19" i="29"/>
  <c r="O19" i="29"/>
  <c r="AJ19" i="29"/>
  <c r="AP25" i="18"/>
  <c r="AP16" i="18"/>
  <c r="AO26" i="18"/>
  <c r="AP26" i="18"/>
  <c r="AP10" i="18"/>
  <c r="AO27" i="18"/>
  <c r="AP27" i="18"/>
  <c r="AP24" i="17"/>
  <c r="AP34" i="17"/>
  <c r="AP33" i="17"/>
  <c r="AP16" i="17"/>
  <c r="AP20" i="17"/>
  <c r="AP35" i="17"/>
  <c r="AP8" i="17"/>
  <c r="AP32" i="17"/>
  <c r="AF20" i="28"/>
  <c r="AF44" i="28"/>
  <c r="AF16" i="28"/>
  <c r="AF36" i="28"/>
  <c r="AF24" i="28"/>
  <c r="AF32" i="28"/>
  <c r="AF8" i="28"/>
  <c r="AA24" i="28"/>
  <c r="AF12" i="28"/>
  <c r="Q12" i="28"/>
  <c r="AF28" i="28"/>
  <c r="AA32" i="28"/>
  <c r="AA36" i="28"/>
  <c r="AA12" i="28"/>
  <c r="AA8" i="28"/>
  <c r="AA20" i="28"/>
  <c r="AA16" i="28"/>
  <c r="AA44" i="28"/>
  <c r="AA28" i="28"/>
  <c r="V12" i="28"/>
  <c r="V32" i="28"/>
  <c r="V24" i="28"/>
  <c r="V16" i="28"/>
  <c r="V44" i="28"/>
  <c r="V8" i="28"/>
  <c r="V36" i="28"/>
  <c r="V28" i="28"/>
  <c r="Q20" i="28"/>
  <c r="Q32" i="28"/>
  <c r="V20" i="28"/>
  <c r="L32" i="28"/>
  <c r="Q16" i="28"/>
  <c r="Q8" i="28"/>
  <c r="Q44" i="28"/>
  <c r="Q36" i="28"/>
  <c r="Q28" i="28"/>
  <c r="L44" i="28"/>
  <c r="L24" i="28"/>
  <c r="L36" i="28"/>
  <c r="L16" i="28"/>
  <c r="L28" i="28"/>
  <c r="L8" i="28"/>
  <c r="L20" i="28"/>
  <c r="L12" i="28"/>
  <c r="J43" i="4"/>
  <c r="J42" i="4"/>
  <c r="J43" i="1"/>
  <c r="U19" i="29"/>
  <c r="AK31" i="29"/>
  <c r="AP31" i="29"/>
  <c r="N28" i="29"/>
  <c r="O28" i="29"/>
  <c r="AP28" i="29"/>
  <c r="AQ25" i="29"/>
  <c r="P16" i="29"/>
  <c r="O16" i="29"/>
  <c r="AP16" i="29"/>
  <c r="AC13" i="29"/>
  <c r="AD13" i="29"/>
  <c r="AQ10" i="29"/>
  <c r="AP10" i="29"/>
  <c r="U28" i="29"/>
  <c r="AJ28" i="29"/>
  <c r="AQ22" i="29"/>
  <c r="W28" i="29"/>
  <c r="AB25" i="29"/>
  <c r="AQ28" i="29"/>
  <c r="AP22" i="29"/>
  <c r="AD25" i="29"/>
  <c r="AK19" i="29"/>
  <c r="AB31" i="29"/>
  <c r="W19" i="29"/>
  <c r="AR25" i="29"/>
  <c r="AQ19" i="29"/>
  <c r="AP19" i="29"/>
  <c r="AR13" i="29"/>
  <c r="AQ13" i="29"/>
  <c r="AQ16" i="29"/>
  <c r="O13" i="29"/>
  <c r="N13" i="29"/>
  <c r="N25" i="29"/>
  <c r="P13" i="29"/>
  <c r="AB28" i="29"/>
  <c r="W16" i="29"/>
  <c r="AJ16" i="29"/>
  <c r="AI16" i="29"/>
  <c r="AD28" i="29"/>
  <c r="AC31" i="29"/>
  <c r="AD31" i="29"/>
  <c r="AI28" i="29"/>
  <c r="AC19" i="29"/>
  <c r="O25" i="29"/>
  <c r="AK13" i="29"/>
  <c r="AJ13" i="29"/>
  <c r="U16" i="29"/>
  <c r="W25" i="29"/>
  <c r="AD16" i="29"/>
  <c r="AB16" i="29"/>
  <c r="AB19" i="29"/>
  <c r="P10" i="29"/>
  <c r="O10" i="29"/>
  <c r="AK25" i="29"/>
  <c r="AI25" i="29"/>
  <c r="AK16" i="29"/>
  <c r="V25" i="29"/>
  <c r="AN28" i="18"/>
  <c r="AO28" i="18"/>
  <c r="AN36" i="17"/>
  <c r="AO36" i="17"/>
  <c r="AO12" i="17"/>
  <c r="AP28" i="18"/>
  <c r="AP36" i="17"/>
  <c r="AH27" i="18"/>
  <c r="AG27" i="18"/>
  <c r="AH26" i="18"/>
  <c r="AG26" i="18"/>
  <c r="AH25" i="18"/>
  <c r="AG25" i="18"/>
  <c r="AI24" i="18"/>
  <c r="AI23" i="18"/>
  <c r="AH22" i="18"/>
  <c r="AG22" i="18"/>
  <c r="AI21" i="18"/>
  <c r="AI20" i="18"/>
  <c r="AH19" i="18"/>
  <c r="AG19" i="18"/>
  <c r="AI18" i="18"/>
  <c r="AI17" i="18"/>
  <c r="AH16" i="18"/>
  <c r="AG16" i="18"/>
  <c r="AI15" i="18"/>
  <c r="AI14" i="18"/>
  <c r="AH13" i="18"/>
  <c r="AG13" i="18"/>
  <c r="AI12" i="18"/>
  <c r="AI11" i="18"/>
  <c r="AH10" i="18"/>
  <c r="AG10" i="18"/>
  <c r="AI9" i="18"/>
  <c r="AI8" i="18"/>
  <c r="AK8" i="18"/>
  <c r="AH7" i="18"/>
  <c r="AG7" i="18"/>
  <c r="AI6" i="18"/>
  <c r="AI5" i="18"/>
  <c r="AJ5" i="18"/>
  <c r="AJ21" i="18"/>
  <c r="AK21" i="18"/>
  <c r="AJ14" i="18"/>
  <c r="AK14" i="18"/>
  <c r="AJ20" i="18"/>
  <c r="AK20" i="18"/>
  <c r="AJ9" i="18"/>
  <c r="AK9" i="18"/>
  <c r="AJ23" i="18"/>
  <c r="AK23" i="18"/>
  <c r="AI19" i="18"/>
  <c r="AI16" i="18"/>
  <c r="AJ16" i="18"/>
  <c r="AI10" i="18"/>
  <c r="AJ10" i="18"/>
  <c r="AJ8" i="18"/>
  <c r="AG28" i="18"/>
  <c r="AI13" i="18"/>
  <c r="AH28" i="18"/>
  <c r="AI7" i="18"/>
  <c r="AK7" i="18" s="1"/>
  <c r="AJ7" i="18"/>
  <c r="AI26" i="18"/>
  <c r="AI27" i="18"/>
  <c r="AI22" i="18"/>
  <c r="AK22" i="18"/>
  <c r="AI25" i="18"/>
  <c r="AJ25" i="18"/>
  <c r="AH35" i="17"/>
  <c r="AG35" i="17"/>
  <c r="AH34" i="17"/>
  <c r="AG34" i="17"/>
  <c r="AH33" i="17"/>
  <c r="AG33" i="17"/>
  <c r="AH32" i="17"/>
  <c r="AG32" i="17"/>
  <c r="AI31" i="17"/>
  <c r="AI30" i="17"/>
  <c r="AI29" i="17"/>
  <c r="AH28" i="17"/>
  <c r="AG28" i="17"/>
  <c r="AI27" i="17"/>
  <c r="AI26" i="17"/>
  <c r="AI25" i="17"/>
  <c r="AH24" i="17"/>
  <c r="AG24" i="17"/>
  <c r="AI23" i="17"/>
  <c r="AI22" i="17"/>
  <c r="AI21" i="17"/>
  <c r="AH20" i="17"/>
  <c r="AG20" i="17"/>
  <c r="AI19" i="17"/>
  <c r="AI18" i="17"/>
  <c r="AI17" i="17"/>
  <c r="AH16" i="17"/>
  <c r="AG16" i="17"/>
  <c r="AI15" i="17"/>
  <c r="AI14" i="17"/>
  <c r="AI13" i="17"/>
  <c r="AH12" i="17"/>
  <c r="AG12" i="17"/>
  <c r="AI11" i="17"/>
  <c r="AI10" i="17"/>
  <c r="AI9" i="17"/>
  <c r="AH8" i="17"/>
  <c r="AG8" i="17"/>
  <c r="AI7" i="17"/>
  <c r="AI6" i="17"/>
  <c r="AI5" i="17"/>
  <c r="AK10" i="18"/>
  <c r="AJ26" i="18"/>
  <c r="AK26" i="18"/>
  <c r="AJ27" i="18"/>
  <c r="AK27" i="18"/>
  <c r="AK25" i="18"/>
  <c r="AK16" i="18"/>
  <c r="AJ21" i="17"/>
  <c r="AK21" i="17"/>
  <c r="AJ13" i="17"/>
  <c r="AK13" i="17"/>
  <c r="AJ11" i="17"/>
  <c r="AK11" i="17"/>
  <c r="AJ7" i="17"/>
  <c r="AK7" i="17"/>
  <c r="AJ15" i="17"/>
  <c r="AK15" i="17"/>
  <c r="AJ9" i="17"/>
  <c r="AK9" i="17"/>
  <c r="AJ25" i="17"/>
  <c r="AK25" i="17"/>
  <c r="AJ26" i="17"/>
  <c r="AK26" i="17"/>
  <c r="AJ14" i="17"/>
  <c r="AK14" i="17"/>
  <c r="AJ27" i="17"/>
  <c r="AK27" i="17"/>
  <c r="AJ22" i="17"/>
  <c r="AK22" i="17"/>
  <c r="AJ10" i="17"/>
  <c r="AK10" i="17"/>
  <c r="AJ23" i="17"/>
  <c r="AK23" i="17"/>
  <c r="AJ17" i="17"/>
  <c r="AK17" i="17"/>
  <c r="AJ30" i="17"/>
  <c r="AK30" i="17"/>
  <c r="AJ18" i="17"/>
  <c r="AK18" i="17"/>
  <c r="AJ31" i="17"/>
  <c r="AK31" i="17"/>
  <c r="AJ19" i="17"/>
  <c r="AK19" i="17"/>
  <c r="AI28" i="18"/>
  <c r="AJ28" i="18"/>
  <c r="AJ22" i="18"/>
  <c r="AI24" i="17"/>
  <c r="AJ24" i="17" s="1"/>
  <c r="AI12" i="17"/>
  <c r="AJ12" i="17" s="1"/>
  <c r="AI28" i="17"/>
  <c r="AJ28" i="17" s="1"/>
  <c r="AG36" i="17"/>
  <c r="AH36" i="17"/>
  <c r="AI16" i="17"/>
  <c r="AJ16" i="17" s="1"/>
  <c r="AI8" i="17"/>
  <c r="AJ8" i="17"/>
  <c r="AI20" i="17"/>
  <c r="AJ20" i="17"/>
  <c r="AI33" i="17"/>
  <c r="AJ33" i="17" s="1"/>
  <c r="AI35" i="17"/>
  <c r="AJ35" i="17" s="1"/>
  <c r="AI32" i="17"/>
  <c r="AJ32" i="17"/>
  <c r="AI34" i="17"/>
  <c r="AJ34" i="17"/>
  <c r="V28" i="9"/>
  <c r="U28" i="9"/>
  <c r="W27" i="9"/>
  <c r="W26" i="9"/>
  <c r="V25" i="9"/>
  <c r="U25" i="9"/>
  <c r="W24" i="9"/>
  <c r="W23" i="9"/>
  <c r="V22" i="9"/>
  <c r="U22" i="9"/>
  <c r="W21" i="9"/>
  <c r="W20" i="9"/>
  <c r="V19" i="9"/>
  <c r="U19" i="9"/>
  <c r="W18" i="9"/>
  <c r="W17" i="9"/>
  <c r="V16" i="9"/>
  <c r="U16" i="9"/>
  <c r="W15" i="9"/>
  <c r="W14" i="9"/>
  <c r="V13" i="9"/>
  <c r="U13" i="9"/>
  <c r="W12" i="9"/>
  <c r="W11" i="9"/>
  <c r="V10" i="9"/>
  <c r="U10" i="9"/>
  <c r="W9" i="9"/>
  <c r="W8" i="9"/>
  <c r="W10" i="9" s="1"/>
  <c r="V7" i="9"/>
  <c r="U7" i="9"/>
  <c r="W6" i="9"/>
  <c r="W5" i="9"/>
  <c r="AK24" i="17"/>
  <c r="AK28" i="18"/>
  <c r="AK8" i="17"/>
  <c r="AK34" i="17"/>
  <c r="AK28" i="17"/>
  <c r="AK16" i="17"/>
  <c r="AK12" i="17"/>
  <c r="AK20" i="17"/>
  <c r="AK33" i="17"/>
  <c r="AK35" i="17"/>
  <c r="AK32" i="17"/>
  <c r="AI36" i="17"/>
  <c r="AI22" i="15"/>
  <c r="AI40" i="13"/>
  <c r="AI39" i="13"/>
  <c r="AI38" i="13"/>
  <c r="AI37" i="13"/>
  <c r="AI23" i="13"/>
  <c r="AK23" i="13"/>
  <c r="AI22" i="13"/>
  <c r="AK22" i="13"/>
  <c r="AI21" i="13"/>
  <c r="AK21" i="13"/>
  <c r="AK37" i="13"/>
  <c r="AJ37" i="13"/>
  <c r="I26" i="5"/>
  <c r="I28" i="5"/>
  <c r="H21" i="5"/>
  <c r="H23" i="5" s="1"/>
  <c r="I26" i="3"/>
  <c r="I28" i="3"/>
  <c r="I26" i="2"/>
  <c r="H26" i="2"/>
  <c r="I28" i="2"/>
  <c r="I27" i="2"/>
  <c r="H28" i="2"/>
  <c r="H27" i="2"/>
  <c r="AI56" i="15"/>
  <c r="AJ56" i="15" s="1"/>
  <c r="AI44" i="13"/>
  <c r="AI43" i="13"/>
  <c r="AI42" i="13"/>
  <c r="AI41" i="13"/>
  <c r="AI36" i="13"/>
  <c r="AI35" i="13"/>
  <c r="AI33" i="13"/>
  <c r="AI32" i="13"/>
  <c r="AI31" i="13"/>
  <c r="AI30" i="13"/>
  <c r="AI29" i="13"/>
  <c r="AI28" i="13"/>
  <c r="AI27" i="13"/>
  <c r="AI26" i="13"/>
  <c r="AI25" i="13"/>
  <c r="AI24" i="13"/>
  <c r="AI20" i="13"/>
  <c r="AI19" i="13"/>
  <c r="AI18" i="13"/>
  <c r="AI17" i="13"/>
  <c r="AI16" i="13"/>
  <c r="AI15" i="13"/>
  <c r="AI14" i="13"/>
  <c r="AI13" i="13"/>
  <c r="AI12" i="13"/>
  <c r="AI11" i="13"/>
  <c r="AI10" i="13"/>
  <c r="AI9" i="13"/>
  <c r="AI8" i="13"/>
  <c r="AI7" i="13"/>
  <c r="AI6" i="13"/>
  <c r="AI5" i="13"/>
  <c r="AI44" i="11"/>
  <c r="AI43" i="11"/>
  <c r="AK43" i="11" s="1"/>
  <c r="AI42" i="11"/>
  <c r="AI41" i="11"/>
  <c r="AI40" i="11"/>
  <c r="AK40" i="11"/>
  <c r="AI39" i="11"/>
  <c r="AI38" i="11"/>
  <c r="AI37" i="11"/>
  <c r="AI35" i="11"/>
  <c r="AI34" i="11"/>
  <c r="AI33" i="11"/>
  <c r="AI32" i="11"/>
  <c r="AK32" i="11" s="1"/>
  <c r="AI31" i="11"/>
  <c r="AI30" i="11"/>
  <c r="AI29" i="11"/>
  <c r="AI28" i="11"/>
  <c r="AI27" i="11"/>
  <c r="AI26" i="11"/>
  <c r="AI25" i="11"/>
  <c r="AI24" i="11"/>
  <c r="AI23" i="11"/>
  <c r="AI22" i="11"/>
  <c r="AI21" i="11"/>
  <c r="AI20" i="11"/>
  <c r="AI19" i="11"/>
  <c r="AI18" i="11"/>
  <c r="AI17" i="11"/>
  <c r="AI16" i="11"/>
  <c r="AI15" i="11"/>
  <c r="AI14" i="11"/>
  <c r="AI13" i="11"/>
  <c r="AJ12" i="11"/>
  <c r="AI11" i="11"/>
  <c r="AI10" i="11"/>
  <c r="AI9" i="11"/>
  <c r="AI8" i="11"/>
  <c r="AI7" i="11"/>
  <c r="AI6" i="11"/>
  <c r="AI5" i="11"/>
  <c r="AI54" i="15"/>
  <c r="AK54" i="15" s="1"/>
  <c r="AI53" i="15"/>
  <c r="AK53" i="15" s="1"/>
  <c r="AI52" i="15"/>
  <c r="AI51" i="15"/>
  <c r="AJ51" i="15" s="1"/>
  <c r="AI50" i="15"/>
  <c r="AJ50" i="15" s="1"/>
  <c r="AI48" i="15"/>
  <c r="AJ48" i="15" s="1"/>
  <c r="AI47" i="15"/>
  <c r="AK47" i="15" s="1"/>
  <c r="AI45" i="15"/>
  <c r="AI44" i="15"/>
  <c r="AK44" i="15" s="1"/>
  <c r="AI43" i="15"/>
  <c r="AI42" i="15"/>
  <c r="AI41" i="15"/>
  <c r="AJ41" i="15" s="1"/>
  <c r="AI40" i="15"/>
  <c r="AI39" i="15"/>
  <c r="AJ39" i="15" s="1"/>
  <c r="AI38" i="15"/>
  <c r="AJ38" i="15" s="1"/>
  <c r="AI37" i="15"/>
  <c r="AI36" i="15"/>
  <c r="AI35" i="15"/>
  <c r="AI34" i="15"/>
  <c r="AI33" i="15"/>
  <c r="AJ33" i="15" s="1"/>
  <c r="AI32" i="15"/>
  <c r="AI31" i="15"/>
  <c r="AJ31" i="15" s="1"/>
  <c r="AI30" i="15"/>
  <c r="AJ30" i="15" s="1"/>
  <c r="AI29" i="15"/>
  <c r="AJ29" i="15" s="1"/>
  <c r="AI28" i="15"/>
  <c r="AI27" i="15"/>
  <c r="AI26" i="15"/>
  <c r="AI25" i="15"/>
  <c r="AI24" i="15"/>
  <c r="AI23" i="15"/>
  <c r="AI21" i="15"/>
  <c r="AJ21" i="15" s="1"/>
  <c r="AI20" i="15"/>
  <c r="AJ20" i="15" s="1"/>
  <c r="AI19" i="15"/>
  <c r="AJ19" i="15" s="1"/>
  <c r="AI18" i="15"/>
  <c r="AK18" i="15" s="1"/>
  <c r="AI17" i="15"/>
  <c r="AI16" i="15"/>
  <c r="AJ16" i="15" s="1"/>
  <c r="AI15" i="15"/>
  <c r="AI14" i="15"/>
  <c r="AI13" i="15"/>
  <c r="AI12" i="15"/>
  <c r="AI11" i="15"/>
  <c r="AI10" i="15"/>
  <c r="AI9" i="15"/>
  <c r="AJ9" i="15" s="1"/>
  <c r="AI8" i="15"/>
  <c r="AI7" i="15"/>
  <c r="AI6" i="15"/>
  <c r="AI5" i="15"/>
  <c r="AJ5" i="15" s="1"/>
  <c r="AJ40" i="13"/>
  <c r="AJ23" i="13"/>
  <c r="AJ22" i="13"/>
  <c r="AJ21" i="13"/>
  <c r="AJ43" i="11"/>
  <c r="AJ40" i="11"/>
  <c r="AJ36" i="11"/>
  <c r="I40" i="5"/>
  <c r="I39" i="5"/>
  <c r="I36" i="5"/>
  <c r="I31" i="5"/>
  <c r="I27" i="5"/>
  <c r="I21" i="5"/>
  <c r="I16" i="5"/>
  <c r="I11" i="5"/>
  <c r="I6" i="5"/>
  <c r="I8" i="5"/>
  <c r="I40" i="3"/>
  <c r="I39" i="3"/>
  <c r="I36" i="3"/>
  <c r="I31" i="3"/>
  <c r="I27" i="3"/>
  <c r="I21" i="3"/>
  <c r="I16" i="3"/>
  <c r="I11" i="3"/>
  <c r="I6" i="3"/>
  <c r="I40" i="4"/>
  <c r="I39" i="4"/>
  <c r="I41" i="4"/>
  <c r="I40" i="2"/>
  <c r="I39" i="2"/>
  <c r="I36" i="2"/>
  <c r="I37" i="2"/>
  <c r="I31" i="2"/>
  <c r="I21" i="2"/>
  <c r="I22" i="2"/>
  <c r="I16" i="2"/>
  <c r="I17" i="2"/>
  <c r="I11" i="2"/>
  <c r="I12" i="2"/>
  <c r="I6" i="2"/>
  <c r="I40" i="1"/>
  <c r="I39" i="1"/>
  <c r="I36" i="1"/>
  <c r="I31" i="1"/>
  <c r="I27" i="1"/>
  <c r="I21" i="1"/>
  <c r="I16" i="1"/>
  <c r="I11" i="1"/>
  <c r="I6" i="1"/>
  <c r="I8" i="1"/>
  <c r="I32" i="3"/>
  <c r="I33" i="3"/>
  <c r="I7" i="3"/>
  <c r="I8" i="3"/>
  <c r="I37" i="3"/>
  <c r="I38" i="3"/>
  <c r="I12" i="3"/>
  <c r="I13" i="3"/>
  <c r="I17" i="3"/>
  <c r="I18" i="3"/>
  <c r="I22" i="3"/>
  <c r="I23" i="3"/>
  <c r="AJ40" i="15"/>
  <c r="AK40" i="15"/>
  <c r="AK35" i="13"/>
  <c r="AJ35" i="13"/>
  <c r="AJ36" i="13"/>
  <c r="AK36" i="13"/>
  <c r="AJ33" i="11"/>
  <c r="AK33" i="11"/>
  <c r="AJ37" i="11"/>
  <c r="AK37" i="11"/>
  <c r="AJ38" i="11"/>
  <c r="AK38" i="11"/>
  <c r="I37" i="5"/>
  <c r="I38" i="5"/>
  <c r="I22" i="5"/>
  <c r="I23" i="5"/>
  <c r="I32" i="5"/>
  <c r="I33" i="5"/>
  <c r="I12" i="5"/>
  <c r="I13" i="5"/>
  <c r="I17" i="5"/>
  <c r="I18" i="5"/>
  <c r="I33" i="2"/>
  <c r="I32" i="2"/>
  <c r="AJ47" i="15"/>
  <c r="AJ15" i="15"/>
  <c r="AK15" i="15"/>
  <c r="AJ24" i="15"/>
  <c r="AK24" i="15"/>
  <c r="AJ14" i="15"/>
  <c r="AK14" i="15"/>
  <c r="AK39" i="15"/>
  <c r="AJ26" i="15"/>
  <c r="AK26" i="15"/>
  <c r="AJ34" i="15"/>
  <c r="AK34" i="15"/>
  <c r="AJ52" i="15"/>
  <c r="AK52" i="15"/>
  <c r="AJ13" i="15"/>
  <c r="AK13" i="15"/>
  <c r="AJ10" i="15"/>
  <c r="AK10" i="15"/>
  <c r="AJ27" i="15"/>
  <c r="AK27" i="15"/>
  <c r="AJ35" i="15"/>
  <c r="AK35" i="15"/>
  <c r="AJ28" i="15"/>
  <c r="AK28" i="15"/>
  <c r="AJ36" i="15"/>
  <c r="AK36" i="15"/>
  <c r="AJ23" i="15"/>
  <c r="AK23" i="15"/>
  <c r="AJ25" i="15"/>
  <c r="AK25" i="15"/>
  <c r="AK20" i="15"/>
  <c r="AJ45" i="15"/>
  <c r="AK45" i="15"/>
  <c r="AJ7" i="11"/>
  <c r="AK7" i="11"/>
  <c r="AJ15" i="11"/>
  <c r="AK15" i="11"/>
  <c r="AJ23" i="11"/>
  <c r="AK23" i="11"/>
  <c r="AJ31" i="11"/>
  <c r="AK31" i="11"/>
  <c r="AJ14" i="11"/>
  <c r="AK14" i="11"/>
  <c r="AJ8" i="11"/>
  <c r="AK8" i="11"/>
  <c r="AJ16" i="11"/>
  <c r="AK16" i="11"/>
  <c r="AJ24" i="11"/>
  <c r="AK24" i="11"/>
  <c r="AJ32" i="11"/>
  <c r="AJ41" i="11"/>
  <c r="AK41" i="11"/>
  <c r="AJ30" i="11"/>
  <c r="AK30" i="11"/>
  <c r="AJ9" i="11"/>
  <c r="AK9" i="11"/>
  <c r="AJ17" i="11"/>
  <c r="AK17" i="11"/>
  <c r="AJ25" i="11"/>
  <c r="AK25" i="11"/>
  <c r="AJ42" i="11"/>
  <c r="AK42" i="11"/>
  <c r="AJ22" i="11"/>
  <c r="AK22" i="11"/>
  <c r="AJ26" i="11"/>
  <c r="AK26" i="11"/>
  <c r="AJ18" i="11"/>
  <c r="AK18" i="11"/>
  <c r="AJ11" i="11"/>
  <c r="AK11" i="11"/>
  <c r="AJ19" i="11"/>
  <c r="AK19" i="11"/>
  <c r="AJ27" i="11"/>
  <c r="AK27" i="11"/>
  <c r="AJ44" i="11"/>
  <c r="AK44" i="11"/>
  <c r="AJ6" i="11"/>
  <c r="AK6" i="11"/>
  <c r="AJ10" i="11"/>
  <c r="AK10" i="11"/>
  <c r="AJ20" i="11"/>
  <c r="AK20" i="11"/>
  <c r="AJ28" i="11"/>
  <c r="AK28" i="11"/>
  <c r="AJ5" i="11"/>
  <c r="AK5" i="11"/>
  <c r="AJ13" i="11"/>
  <c r="AK13" i="11"/>
  <c r="AJ21" i="11"/>
  <c r="AK21" i="11"/>
  <c r="AJ29" i="11"/>
  <c r="AK29" i="11"/>
  <c r="I38" i="2"/>
  <c r="I23" i="2"/>
  <c r="I18" i="2"/>
  <c r="I13" i="2"/>
  <c r="I7" i="2"/>
  <c r="I8" i="2"/>
  <c r="I37" i="1"/>
  <c r="I38" i="1"/>
  <c r="I32" i="1"/>
  <c r="I33" i="1"/>
  <c r="I22" i="1"/>
  <c r="I23" i="1"/>
  <c r="I17" i="1"/>
  <c r="I18" i="1"/>
  <c r="I12" i="1"/>
  <c r="I13" i="1"/>
  <c r="I41" i="5"/>
  <c r="I7" i="5"/>
  <c r="I41" i="3"/>
  <c r="I42" i="3"/>
  <c r="I41" i="2"/>
  <c r="I42" i="2"/>
  <c r="I41" i="1"/>
  <c r="I42" i="1"/>
  <c r="I7" i="1"/>
  <c r="I43" i="3"/>
  <c r="I43" i="2"/>
  <c r="I43" i="4"/>
  <c r="I42" i="4"/>
  <c r="I43" i="1"/>
  <c r="S28" i="9"/>
  <c r="R28" i="9"/>
  <c r="T27" i="9"/>
  <c r="T26" i="9"/>
  <c r="S25" i="9"/>
  <c r="R25" i="9"/>
  <c r="T24" i="9"/>
  <c r="T23" i="9"/>
  <c r="S22" i="9"/>
  <c r="R22" i="9"/>
  <c r="T21" i="9"/>
  <c r="T20" i="9"/>
  <c r="S19" i="9"/>
  <c r="R19" i="9"/>
  <c r="T18" i="9"/>
  <c r="T17" i="9"/>
  <c r="T19" i="9" s="1"/>
  <c r="S16" i="9"/>
  <c r="R16" i="9"/>
  <c r="T15" i="9"/>
  <c r="T14" i="9"/>
  <c r="S13" i="9"/>
  <c r="R13" i="9"/>
  <c r="T12" i="9"/>
  <c r="T11" i="9"/>
  <c r="S10" i="9"/>
  <c r="R10" i="9"/>
  <c r="T9" i="9"/>
  <c r="T8" i="9"/>
  <c r="S7" i="9"/>
  <c r="R7" i="9"/>
  <c r="T6" i="9"/>
  <c r="T5" i="9"/>
  <c r="AC25" i="18"/>
  <c r="AB25" i="18"/>
  <c r="X25" i="18"/>
  <c r="W25" i="18"/>
  <c r="S25" i="18"/>
  <c r="R25" i="18"/>
  <c r="AC22" i="18"/>
  <c r="AB22" i="18"/>
  <c r="X22" i="18"/>
  <c r="W22" i="18"/>
  <c r="S22" i="18"/>
  <c r="R22" i="18"/>
  <c r="AC19" i="18"/>
  <c r="AB19" i="18"/>
  <c r="X19" i="18"/>
  <c r="W19" i="18"/>
  <c r="S19" i="18"/>
  <c r="R19" i="18"/>
  <c r="AC16" i="18"/>
  <c r="AB16" i="18"/>
  <c r="X16" i="18"/>
  <c r="W16" i="18"/>
  <c r="S16" i="18"/>
  <c r="R16" i="18"/>
  <c r="AC13" i="18"/>
  <c r="AB13" i="18"/>
  <c r="X13" i="18"/>
  <c r="W13" i="18"/>
  <c r="S13" i="18"/>
  <c r="R13" i="18"/>
  <c r="AC10" i="18"/>
  <c r="AB10" i="18"/>
  <c r="X10" i="18"/>
  <c r="W10" i="18"/>
  <c r="S10" i="18"/>
  <c r="R10" i="18"/>
  <c r="AC7" i="18"/>
  <c r="AB7" i="18"/>
  <c r="X7" i="18"/>
  <c r="W7" i="18"/>
  <c r="S7" i="18"/>
  <c r="R7" i="18"/>
  <c r="T18" i="18"/>
  <c r="T17" i="18"/>
  <c r="T19" i="18" s="1"/>
  <c r="T28" i="18" s="1"/>
  <c r="AC27" i="18"/>
  <c r="AB27" i="18"/>
  <c r="X27" i="18"/>
  <c r="W27" i="18"/>
  <c r="S27" i="18"/>
  <c r="R27" i="18"/>
  <c r="AC26" i="18"/>
  <c r="AB26" i="18"/>
  <c r="X26" i="18"/>
  <c r="W26" i="18"/>
  <c r="S26" i="18"/>
  <c r="R26" i="18"/>
  <c r="AD24" i="18"/>
  <c r="Y24" i="18"/>
  <c r="T24" i="18"/>
  <c r="AD23" i="18"/>
  <c r="AF23" i="18"/>
  <c r="Y23" i="18"/>
  <c r="AA23" i="18" s="1"/>
  <c r="T23" i="18"/>
  <c r="V23" i="18"/>
  <c r="AD21" i="18"/>
  <c r="Y21" i="18"/>
  <c r="T21" i="18"/>
  <c r="AD20" i="18"/>
  <c r="AF20" i="18"/>
  <c r="Y20" i="18"/>
  <c r="AA20" i="18"/>
  <c r="T20" i="18"/>
  <c r="V20" i="18" s="1"/>
  <c r="AD18" i="18"/>
  <c r="Y18" i="18"/>
  <c r="AD17" i="18"/>
  <c r="Y17" i="18"/>
  <c r="AA17" i="18"/>
  <c r="AD15" i="18"/>
  <c r="Y15" i="18"/>
  <c r="T15" i="18"/>
  <c r="AD14" i="18"/>
  <c r="AF14" i="18"/>
  <c r="Y14" i="18"/>
  <c r="AA14" i="18" s="1"/>
  <c r="T14" i="18"/>
  <c r="V14" i="18"/>
  <c r="AD12" i="18"/>
  <c r="Y12" i="18"/>
  <c r="T12" i="18"/>
  <c r="AD11" i="18"/>
  <c r="AF11" i="18" s="1"/>
  <c r="Y11" i="18"/>
  <c r="AA11" i="18"/>
  <c r="T11" i="18"/>
  <c r="AD9" i="18"/>
  <c r="Y9" i="18"/>
  <c r="T9" i="18"/>
  <c r="AD8" i="18"/>
  <c r="Y8" i="18"/>
  <c r="T8" i="18"/>
  <c r="V8" i="18" s="1"/>
  <c r="AD6" i="18"/>
  <c r="Y6" i="18"/>
  <c r="T6" i="18"/>
  <c r="AD5" i="18"/>
  <c r="AF5" i="18" s="1"/>
  <c r="Y5" i="18"/>
  <c r="T5" i="18"/>
  <c r="V5" i="18"/>
  <c r="AD38" i="15"/>
  <c r="AE38" i="15" s="1"/>
  <c r="AD37" i="15"/>
  <c r="AD36" i="15"/>
  <c r="AF36" i="15" s="1"/>
  <c r="AD35" i="15"/>
  <c r="AE35" i="15" s="1"/>
  <c r="AD19" i="15"/>
  <c r="AD28" i="15"/>
  <c r="AE28" i="15" s="1"/>
  <c r="AD27" i="15"/>
  <c r="AD26" i="15"/>
  <c r="AD25" i="15"/>
  <c r="AE25" i="15" s="1"/>
  <c r="AD21" i="15"/>
  <c r="AF21" i="15" s="1"/>
  <c r="AD22" i="15"/>
  <c r="AD23" i="15"/>
  <c r="AF23" i="15" s="1"/>
  <c r="AD20" i="15"/>
  <c r="AE20" i="15" s="1"/>
  <c r="AD16" i="15"/>
  <c r="AE16" i="15" s="1"/>
  <c r="AD17" i="15"/>
  <c r="AD18" i="15"/>
  <c r="AE18" i="15" s="1"/>
  <c r="AD15" i="15"/>
  <c r="AD11" i="15"/>
  <c r="AD12" i="15"/>
  <c r="AD13" i="15"/>
  <c r="AD10" i="15"/>
  <c r="AE10" i="15" s="1"/>
  <c r="AD6" i="15"/>
  <c r="AD7" i="15"/>
  <c r="AD8" i="15"/>
  <c r="AD54" i="15"/>
  <c r="AF54" i="15" s="1"/>
  <c r="AD53" i="15"/>
  <c r="AE53" i="15" s="1"/>
  <c r="AD52" i="15"/>
  <c r="AE52" i="15" s="1"/>
  <c r="AD51" i="15"/>
  <c r="AF51" i="15" s="1"/>
  <c r="AD48" i="15"/>
  <c r="AD47" i="15"/>
  <c r="AE47" i="15" s="1"/>
  <c r="AD45" i="15"/>
  <c r="AE45" i="15" s="1"/>
  <c r="AD44" i="15"/>
  <c r="AD43" i="15"/>
  <c r="AD42" i="15"/>
  <c r="AD41" i="15"/>
  <c r="AD40" i="15"/>
  <c r="AD39" i="15"/>
  <c r="AE39" i="15" s="1"/>
  <c r="AD34" i="15"/>
  <c r="AF34" i="15" s="1"/>
  <c r="AD33" i="15"/>
  <c r="AF33" i="15" s="1"/>
  <c r="AD32" i="15"/>
  <c r="AD31" i="15"/>
  <c r="AD30" i="15"/>
  <c r="AF30" i="15" s="1"/>
  <c r="AD29" i="15"/>
  <c r="AD24" i="15"/>
  <c r="AD14" i="15"/>
  <c r="AE14" i="15" s="1"/>
  <c r="AD9" i="15"/>
  <c r="AD5" i="15"/>
  <c r="AE5" i="15" s="1"/>
  <c r="AD29" i="13"/>
  <c r="AD15" i="13"/>
  <c r="AD44" i="13"/>
  <c r="AD40" i="13"/>
  <c r="AE40" i="13"/>
  <c r="AD36" i="13"/>
  <c r="AE36" i="13"/>
  <c r="AD32" i="13"/>
  <c r="AD28" i="13"/>
  <c r="AD24" i="13"/>
  <c r="AD20" i="13"/>
  <c r="AD16" i="13"/>
  <c r="AD43" i="13"/>
  <c r="AD42" i="13"/>
  <c r="AD41" i="13"/>
  <c r="AD39" i="13"/>
  <c r="AD38" i="13"/>
  <c r="AD37" i="13"/>
  <c r="AE37" i="13" s="1"/>
  <c r="AD35" i="13"/>
  <c r="AE35" i="13"/>
  <c r="AD34" i="13"/>
  <c r="AE34" i="13"/>
  <c r="AD33" i="13"/>
  <c r="AD31" i="13"/>
  <c r="AD30" i="13"/>
  <c r="AD27" i="13"/>
  <c r="AD26" i="13"/>
  <c r="AD25" i="13"/>
  <c r="AD23" i="13"/>
  <c r="AE22" i="13"/>
  <c r="AE21" i="13"/>
  <c r="AD19" i="13"/>
  <c r="AD18" i="13"/>
  <c r="AD17" i="13"/>
  <c r="AD14" i="13"/>
  <c r="AD13" i="13"/>
  <c r="AD12" i="13"/>
  <c r="AD11" i="13"/>
  <c r="AD10" i="13"/>
  <c r="AD9" i="13"/>
  <c r="AE9" i="13" s="1"/>
  <c r="AD8" i="13"/>
  <c r="AD7" i="13"/>
  <c r="AD6" i="13"/>
  <c r="AD5" i="13"/>
  <c r="AD18" i="11"/>
  <c r="AD44" i="11"/>
  <c r="AD43" i="11"/>
  <c r="AD42" i="11"/>
  <c r="AD41" i="11"/>
  <c r="AD40" i="11"/>
  <c r="AD39" i="11"/>
  <c r="AD38" i="11"/>
  <c r="AD37" i="11"/>
  <c r="AD36" i="11"/>
  <c r="AD35" i="11"/>
  <c r="AD34" i="11"/>
  <c r="AD33" i="11"/>
  <c r="AD32" i="11"/>
  <c r="AF32" i="11" s="1"/>
  <c r="AD31" i="11"/>
  <c r="AD30" i="11"/>
  <c r="AD29" i="11"/>
  <c r="AD28" i="11"/>
  <c r="AD27" i="11"/>
  <c r="AD26" i="11"/>
  <c r="AD25" i="11"/>
  <c r="AD24" i="11"/>
  <c r="AD23" i="11"/>
  <c r="AD22" i="11"/>
  <c r="AD21" i="11"/>
  <c r="AD20" i="11"/>
  <c r="AD19" i="11"/>
  <c r="AD17" i="11"/>
  <c r="AD16" i="11"/>
  <c r="AD15" i="11"/>
  <c r="AD14" i="11"/>
  <c r="AD13" i="11"/>
  <c r="AD12" i="11"/>
  <c r="AD11" i="11"/>
  <c r="AD10" i="11"/>
  <c r="AD9" i="11"/>
  <c r="AD8" i="11"/>
  <c r="AD7" i="11"/>
  <c r="AD6" i="11"/>
  <c r="AD5" i="11"/>
  <c r="H40" i="5"/>
  <c r="H39" i="5"/>
  <c r="H36" i="5"/>
  <c r="H31" i="5"/>
  <c r="H27" i="5"/>
  <c r="H22" i="5"/>
  <c r="H16" i="5"/>
  <c r="H11" i="5"/>
  <c r="H6" i="5"/>
  <c r="H40" i="3"/>
  <c r="H39" i="3"/>
  <c r="H36" i="3"/>
  <c r="H31" i="3"/>
  <c r="H26" i="3"/>
  <c r="H21" i="3"/>
  <c r="H16" i="3"/>
  <c r="H11" i="3"/>
  <c r="H6" i="3"/>
  <c r="H40" i="4"/>
  <c r="H39" i="4"/>
  <c r="H6" i="2"/>
  <c r="H40" i="2"/>
  <c r="H39" i="2"/>
  <c r="H36" i="2"/>
  <c r="H37" i="2"/>
  <c r="H31" i="2"/>
  <c r="H32" i="2"/>
  <c r="H21" i="2"/>
  <c r="H22" i="2"/>
  <c r="H16" i="2"/>
  <c r="H17" i="2"/>
  <c r="H11" i="2"/>
  <c r="H12" i="2" s="1"/>
  <c r="H40" i="1"/>
  <c r="H39" i="1"/>
  <c r="H36" i="1"/>
  <c r="H31" i="1"/>
  <c r="H26" i="1"/>
  <c r="H21" i="1"/>
  <c r="H16" i="1"/>
  <c r="H11" i="1"/>
  <c r="H6" i="1"/>
  <c r="AD31" i="17"/>
  <c r="AF31" i="17"/>
  <c r="AD30" i="17"/>
  <c r="AD29" i="17"/>
  <c r="AD27" i="17"/>
  <c r="AF27" i="17"/>
  <c r="AD26" i="17"/>
  <c r="AF26" i="17"/>
  <c r="AD25" i="17"/>
  <c r="AE25" i="17"/>
  <c r="AD23" i="17"/>
  <c r="AD22" i="17"/>
  <c r="AD21" i="17"/>
  <c r="AD19" i="17"/>
  <c r="AF19" i="17"/>
  <c r="AD18" i="17"/>
  <c r="AF18" i="17" s="1"/>
  <c r="AD17" i="17"/>
  <c r="AF17" i="17"/>
  <c r="AD15" i="17"/>
  <c r="AD14" i="17"/>
  <c r="AD13" i="17"/>
  <c r="AD11" i="17"/>
  <c r="AD10" i="17"/>
  <c r="AD9" i="17"/>
  <c r="AD7" i="17"/>
  <c r="AD6" i="17"/>
  <c r="AD5" i="17"/>
  <c r="H12" i="3"/>
  <c r="H13" i="3"/>
  <c r="H17" i="3"/>
  <c r="H18" i="3"/>
  <c r="H22" i="3"/>
  <c r="H23" i="3"/>
  <c r="H27" i="3"/>
  <c r="H28" i="3"/>
  <c r="H37" i="3"/>
  <c r="H38" i="3"/>
  <c r="H7" i="3"/>
  <c r="H8" i="3"/>
  <c r="H32" i="3"/>
  <c r="H33" i="3"/>
  <c r="H41" i="4"/>
  <c r="AE41" i="15"/>
  <c r="AF41" i="15"/>
  <c r="AE40" i="15"/>
  <c r="AF40" i="15"/>
  <c r="AE44" i="15"/>
  <c r="AF44" i="15"/>
  <c r="AE36" i="11"/>
  <c r="AF36" i="11"/>
  <c r="AE37" i="11"/>
  <c r="AF37" i="11"/>
  <c r="AE38" i="11"/>
  <c r="AF38" i="11"/>
  <c r="AE40" i="11"/>
  <c r="AF40" i="11"/>
  <c r="AE33" i="11"/>
  <c r="AF33" i="11"/>
  <c r="H32" i="5"/>
  <c r="H33" i="5"/>
  <c r="H12" i="5"/>
  <c r="H13" i="5"/>
  <c r="H37" i="5"/>
  <c r="H38" i="5"/>
  <c r="H7" i="5"/>
  <c r="H8" i="5"/>
  <c r="H17" i="5"/>
  <c r="H18" i="5"/>
  <c r="AE21" i="18"/>
  <c r="AF21" i="18"/>
  <c r="Z18" i="18"/>
  <c r="AA18" i="18"/>
  <c r="Z21" i="18"/>
  <c r="AA21" i="18"/>
  <c r="U24" i="18"/>
  <c r="V24" i="18"/>
  <c r="AE9" i="18"/>
  <c r="AF9" i="18"/>
  <c r="AE24" i="18"/>
  <c r="AF24" i="18"/>
  <c r="Z6" i="18"/>
  <c r="AA6" i="18"/>
  <c r="U12" i="18"/>
  <c r="V12" i="18"/>
  <c r="U15" i="18"/>
  <c r="V15" i="18"/>
  <c r="AE10" i="17"/>
  <c r="AF10" i="17"/>
  <c r="AE30" i="17"/>
  <c r="AF30" i="17"/>
  <c r="AE23" i="17"/>
  <c r="AF23" i="17"/>
  <c r="AE22" i="17"/>
  <c r="AF22" i="17"/>
  <c r="AE14" i="17"/>
  <c r="AF14" i="17"/>
  <c r="AE48" i="15"/>
  <c r="AF48" i="15"/>
  <c r="AE24" i="15"/>
  <c r="AF24" i="15"/>
  <c r="AE13" i="15"/>
  <c r="AF13" i="15"/>
  <c r="AE31" i="15"/>
  <c r="AF31" i="15"/>
  <c r="AE54" i="15"/>
  <c r="AE15" i="15"/>
  <c r="AF15" i="15"/>
  <c r="AE21" i="15"/>
  <c r="AE26" i="15"/>
  <c r="AF26" i="15"/>
  <c r="AE29" i="15"/>
  <c r="AF29" i="15"/>
  <c r="AE27" i="15"/>
  <c r="AF27" i="15"/>
  <c r="AE9" i="15"/>
  <c r="AF9" i="15"/>
  <c r="AE34" i="15"/>
  <c r="AE42" i="13"/>
  <c r="AF42" i="13"/>
  <c r="AE10" i="13"/>
  <c r="AF10" i="13"/>
  <c r="AE43" i="13"/>
  <c r="AF43" i="13"/>
  <c r="AE44" i="13"/>
  <c r="AF44" i="13"/>
  <c r="AE31" i="13"/>
  <c r="AF31" i="13"/>
  <c r="AE11" i="13"/>
  <c r="AF11" i="13"/>
  <c r="AE16" i="13"/>
  <c r="AF16" i="13"/>
  <c r="AE15" i="13"/>
  <c r="AF15" i="13"/>
  <c r="AE12" i="13"/>
  <c r="AF12" i="13"/>
  <c r="AE23" i="13"/>
  <c r="AF23" i="13"/>
  <c r="AE20" i="13"/>
  <c r="AF20" i="13"/>
  <c r="AE29" i="13"/>
  <c r="AF29" i="13"/>
  <c r="AE5" i="13"/>
  <c r="AF5" i="13"/>
  <c r="AE24" i="13"/>
  <c r="AF24" i="13"/>
  <c r="AE25" i="13"/>
  <c r="AF25" i="13"/>
  <c r="AE6" i="13"/>
  <c r="AF6" i="13"/>
  <c r="AE14" i="13"/>
  <c r="AF14" i="13"/>
  <c r="AE26" i="13"/>
  <c r="AF26" i="13"/>
  <c r="AE28" i="13"/>
  <c r="AF28" i="13"/>
  <c r="AE13" i="13"/>
  <c r="AF13" i="13"/>
  <c r="AE7" i="13"/>
  <c r="AF7" i="13"/>
  <c r="AE17" i="13"/>
  <c r="AF17" i="13"/>
  <c r="AE27" i="13"/>
  <c r="AF27" i="13"/>
  <c r="AE32" i="13"/>
  <c r="AF32" i="13"/>
  <c r="AE19" i="13"/>
  <c r="AF19" i="13"/>
  <c r="AE8" i="13"/>
  <c r="AF8" i="13"/>
  <c r="AE18" i="13"/>
  <c r="AF18" i="13"/>
  <c r="AE30" i="13"/>
  <c r="AF30" i="13"/>
  <c r="AE41" i="13"/>
  <c r="AF41" i="13"/>
  <c r="AE10" i="11"/>
  <c r="AF10" i="11"/>
  <c r="AE11" i="11"/>
  <c r="AF11" i="11"/>
  <c r="AE20" i="11"/>
  <c r="AF20" i="11"/>
  <c r="AE28" i="11"/>
  <c r="AF28" i="11"/>
  <c r="AE44" i="11"/>
  <c r="AF44" i="11"/>
  <c r="AE43" i="11"/>
  <c r="AF43" i="11"/>
  <c r="AE29" i="11"/>
  <c r="AF29" i="11"/>
  <c r="AE5" i="11"/>
  <c r="AF5" i="11"/>
  <c r="AE13" i="11"/>
  <c r="AF13" i="11"/>
  <c r="AE22" i="11"/>
  <c r="AF22" i="11"/>
  <c r="AE30" i="11"/>
  <c r="AF30" i="11"/>
  <c r="AE6" i="11"/>
  <c r="AF6" i="11"/>
  <c r="AE14" i="11"/>
  <c r="AF14" i="11"/>
  <c r="AE23" i="11"/>
  <c r="AF23" i="11"/>
  <c r="AE31" i="11"/>
  <c r="AF31" i="11"/>
  <c r="AE27" i="11"/>
  <c r="AF27" i="11"/>
  <c r="AE21" i="11"/>
  <c r="AF21" i="11"/>
  <c r="AE7" i="11"/>
  <c r="AF7" i="11"/>
  <c r="AE15" i="11"/>
  <c r="AF15" i="11"/>
  <c r="AE24" i="11"/>
  <c r="AF24" i="11"/>
  <c r="AE32" i="11"/>
  <c r="AE8" i="11"/>
  <c r="AF8" i="11"/>
  <c r="AE16" i="11"/>
  <c r="AF16" i="11"/>
  <c r="AE25" i="11"/>
  <c r="AF25" i="11"/>
  <c r="AE41" i="11"/>
  <c r="AF41" i="11"/>
  <c r="AE19" i="11"/>
  <c r="AF19" i="11"/>
  <c r="AE12" i="11"/>
  <c r="AF12" i="11"/>
  <c r="AE18" i="11"/>
  <c r="AF18" i="11"/>
  <c r="AE9" i="11"/>
  <c r="AF9" i="11"/>
  <c r="AE17" i="11"/>
  <c r="AF17" i="11"/>
  <c r="AE26" i="11"/>
  <c r="AF26" i="11"/>
  <c r="AE42" i="11"/>
  <c r="AF42" i="11"/>
  <c r="H38" i="2"/>
  <c r="H33" i="2"/>
  <c r="H23" i="2"/>
  <c r="H18" i="2"/>
  <c r="H13" i="2"/>
  <c r="H7" i="2"/>
  <c r="H8" i="2"/>
  <c r="H37" i="1"/>
  <c r="H38" i="1"/>
  <c r="H32" i="1"/>
  <c r="H33" i="1"/>
  <c r="H27" i="1"/>
  <c r="H28" i="1"/>
  <c r="H22" i="1"/>
  <c r="H23" i="1"/>
  <c r="H17" i="1"/>
  <c r="H18" i="1"/>
  <c r="H12" i="1"/>
  <c r="H13" i="1"/>
  <c r="H7" i="1"/>
  <c r="H8" i="1"/>
  <c r="T22" i="18"/>
  <c r="T25" i="18"/>
  <c r="AE23" i="18"/>
  <c r="AD25" i="18"/>
  <c r="AD13" i="18"/>
  <c r="Y19" i="18"/>
  <c r="Z23" i="18"/>
  <c r="Y25" i="18"/>
  <c r="AD10" i="18"/>
  <c r="T13" i="18"/>
  <c r="AE20" i="18"/>
  <c r="AD22" i="18"/>
  <c r="Z20" i="18"/>
  <c r="Y22" i="18"/>
  <c r="AD19" i="18"/>
  <c r="AD7" i="18"/>
  <c r="AF7" i="18"/>
  <c r="T10" i="18"/>
  <c r="T7" i="18"/>
  <c r="V7" i="18"/>
  <c r="AD16" i="18"/>
  <c r="U14" i="18"/>
  <c r="T16" i="18"/>
  <c r="Z14" i="18"/>
  <c r="Y16" i="18"/>
  <c r="Y7" i="18"/>
  <c r="AA7" i="18"/>
  <c r="Z11" i="18"/>
  <c r="Y13" i="18"/>
  <c r="Y10" i="18"/>
  <c r="Y26" i="18"/>
  <c r="Z26" i="18" s="1"/>
  <c r="X28" i="18"/>
  <c r="AD27" i="18"/>
  <c r="AE27" i="18"/>
  <c r="AD26" i="18"/>
  <c r="AE26" i="18"/>
  <c r="AE5" i="18"/>
  <c r="AB28" i="18"/>
  <c r="AC28" i="18"/>
  <c r="AE11" i="18"/>
  <c r="U23" i="18"/>
  <c r="T26" i="18"/>
  <c r="U26" i="18"/>
  <c r="T27" i="18"/>
  <c r="U27" i="18"/>
  <c r="R28" i="18"/>
  <c r="U5" i="18"/>
  <c r="Y27" i="18"/>
  <c r="Z27" i="18" s="1"/>
  <c r="S28" i="18"/>
  <c r="W28" i="18"/>
  <c r="U8" i="18"/>
  <c r="AE14" i="18"/>
  <c r="Z17" i="18"/>
  <c r="U20" i="18"/>
  <c r="AD50" i="15"/>
  <c r="AF50" i="15" s="1"/>
  <c r="H41" i="5"/>
  <c r="H42" i="5" s="1"/>
  <c r="H41" i="3"/>
  <c r="H42" i="3"/>
  <c r="H41" i="2"/>
  <c r="H42" i="2"/>
  <c r="H41" i="1"/>
  <c r="H42" i="1"/>
  <c r="AC35" i="17"/>
  <c r="AB35" i="17"/>
  <c r="AC34" i="17"/>
  <c r="AB34" i="17"/>
  <c r="AC33" i="17"/>
  <c r="AB33" i="17"/>
  <c r="AC32" i="17"/>
  <c r="AB32" i="17"/>
  <c r="AE31" i="17"/>
  <c r="AC28" i="17"/>
  <c r="AB28" i="17"/>
  <c r="AE27" i="17"/>
  <c r="AE26" i="17"/>
  <c r="AC24" i="17"/>
  <c r="AB24" i="17"/>
  <c r="AC20" i="17"/>
  <c r="AB20" i="17"/>
  <c r="AE19" i="17"/>
  <c r="AE18" i="17"/>
  <c r="AE17" i="17"/>
  <c r="AC16" i="17"/>
  <c r="AB16" i="17"/>
  <c r="AC12" i="17"/>
  <c r="AB12" i="17"/>
  <c r="AC8" i="17"/>
  <c r="AB8" i="17"/>
  <c r="H43" i="3"/>
  <c r="H43" i="5"/>
  <c r="H43" i="2"/>
  <c r="AE10" i="18"/>
  <c r="AF10" i="18"/>
  <c r="AF26" i="18"/>
  <c r="AE13" i="18"/>
  <c r="AF13" i="18"/>
  <c r="AE22" i="18"/>
  <c r="AF22" i="18"/>
  <c r="AE25" i="18"/>
  <c r="AF25" i="18"/>
  <c r="AE16" i="18"/>
  <c r="AF16" i="18"/>
  <c r="AF27" i="18"/>
  <c r="Z13" i="18"/>
  <c r="AA13" i="18"/>
  <c r="Z25" i="18"/>
  <c r="AA25" i="18"/>
  <c r="Z16" i="18"/>
  <c r="AA16" i="18"/>
  <c r="Z22" i="18"/>
  <c r="AA22" i="18"/>
  <c r="Z19" i="18"/>
  <c r="AA19" i="18"/>
  <c r="AA26" i="18"/>
  <c r="AA27" i="18"/>
  <c r="U10" i="18"/>
  <c r="V10" i="18"/>
  <c r="U25" i="18"/>
  <c r="V25" i="18"/>
  <c r="U22" i="18"/>
  <c r="V22" i="18"/>
  <c r="V26" i="18"/>
  <c r="V27" i="18"/>
  <c r="U13" i="18"/>
  <c r="V13" i="18"/>
  <c r="U16" i="18"/>
  <c r="V16" i="18"/>
  <c r="AE50" i="15"/>
  <c r="H43" i="4"/>
  <c r="H42" i="4"/>
  <c r="H43" i="1"/>
  <c r="AD28" i="18"/>
  <c r="AE7" i="18"/>
  <c r="Z7" i="18"/>
  <c r="Y28" i="18"/>
  <c r="Z28" i="18"/>
  <c r="U7" i="18"/>
  <c r="AD28" i="17"/>
  <c r="AE28" i="17"/>
  <c r="AD24" i="17"/>
  <c r="AE24" i="17" s="1"/>
  <c r="AD20" i="17"/>
  <c r="AE20" i="17" s="1"/>
  <c r="AD12" i="17"/>
  <c r="AE12" i="17" s="1"/>
  <c r="AD32" i="17"/>
  <c r="AE32" i="17" s="1"/>
  <c r="AD35" i="17"/>
  <c r="AE35" i="17" s="1"/>
  <c r="AD33" i="17"/>
  <c r="AE33" i="17" s="1"/>
  <c r="AB36" i="17"/>
  <c r="AC36" i="17"/>
  <c r="AD34" i="17"/>
  <c r="AE34" i="17"/>
  <c r="AD8" i="17"/>
  <c r="AD16" i="17"/>
  <c r="AF16" i="17" s="1"/>
  <c r="AA28" i="18"/>
  <c r="AF35" i="17"/>
  <c r="AF20" i="17"/>
  <c r="AF32" i="17"/>
  <c r="AF34" i="17"/>
  <c r="AF28" i="17"/>
  <c r="AF12" i="17"/>
  <c r="AF24" i="17"/>
  <c r="AF33" i="17"/>
  <c r="AD56" i="15"/>
  <c r="AE56" i="15" s="1"/>
  <c r="AD36" i="17"/>
  <c r="AE16" i="17"/>
  <c r="T31" i="17"/>
  <c r="V31" i="17"/>
  <c r="T30" i="17"/>
  <c r="V30" i="17" s="1"/>
  <c r="T29" i="17"/>
  <c r="V29" i="17" s="1"/>
  <c r="T27" i="17"/>
  <c r="V27" i="17" s="1"/>
  <c r="T26" i="17"/>
  <c r="V26" i="17" s="1"/>
  <c r="T25" i="17"/>
  <c r="V25" i="17" s="1"/>
  <c r="T23" i="17"/>
  <c r="T22" i="17"/>
  <c r="V22" i="17" s="1"/>
  <c r="T21" i="17"/>
  <c r="T19" i="17"/>
  <c r="V19" i="17"/>
  <c r="T18" i="17"/>
  <c r="V18" i="17"/>
  <c r="T17" i="17"/>
  <c r="V17" i="17" s="1"/>
  <c r="T15" i="17"/>
  <c r="V15" i="17"/>
  <c r="T14" i="17"/>
  <c r="V14" i="17" s="1"/>
  <c r="T13" i="17"/>
  <c r="T11" i="17"/>
  <c r="V11" i="17" s="1"/>
  <c r="T10" i="17"/>
  <c r="V10" i="17"/>
  <c r="T9" i="17"/>
  <c r="T6" i="17"/>
  <c r="T7" i="17"/>
  <c r="T5" i="17"/>
  <c r="U13" i="17"/>
  <c r="V13" i="17"/>
  <c r="Y31" i="17"/>
  <c r="AA31" i="17" s="1"/>
  <c r="Y30" i="17"/>
  <c r="Y29" i="17"/>
  <c r="Y27" i="17"/>
  <c r="AA27" i="17"/>
  <c r="Y26" i="17"/>
  <c r="AA26" i="17" s="1"/>
  <c r="Y25" i="17"/>
  <c r="Y23" i="17"/>
  <c r="Y22" i="17"/>
  <c r="AA22" i="17" s="1"/>
  <c r="Y21" i="17"/>
  <c r="Y19" i="17"/>
  <c r="AA19" i="17" s="1"/>
  <c r="Y18" i="17"/>
  <c r="AA18" i="17" s="1"/>
  <c r="Y17" i="17"/>
  <c r="AA17" i="17"/>
  <c r="Y15" i="17"/>
  <c r="AA15" i="17"/>
  <c r="Y14" i="17"/>
  <c r="Y13" i="17"/>
  <c r="Y11" i="17"/>
  <c r="AA11" i="17" s="1"/>
  <c r="Y10" i="17"/>
  <c r="Y9" i="17"/>
  <c r="Y6" i="17"/>
  <c r="Y7" i="17"/>
  <c r="Y5" i="17"/>
  <c r="Z9" i="17"/>
  <c r="AA9" i="17"/>
  <c r="Z14" i="17"/>
  <c r="AA14" i="17"/>
  <c r="Z13" i="17"/>
  <c r="AA13" i="17"/>
  <c r="X35" i="17"/>
  <c r="W35" i="17"/>
  <c r="X34" i="17"/>
  <c r="W34" i="17"/>
  <c r="X33" i="17"/>
  <c r="W33" i="17"/>
  <c r="X32" i="17"/>
  <c r="W32" i="17"/>
  <c r="Z31" i="17"/>
  <c r="X28" i="17"/>
  <c r="W28" i="17"/>
  <c r="Z27" i="17"/>
  <c r="Z26" i="17"/>
  <c r="X24" i="17"/>
  <c r="W24" i="17"/>
  <c r="Z22" i="17"/>
  <c r="X20" i="17"/>
  <c r="W20" i="17"/>
  <c r="Z19" i="17"/>
  <c r="Z18" i="17"/>
  <c r="Z17" i="17"/>
  <c r="X16" i="17"/>
  <c r="W16" i="17"/>
  <c r="Z15" i="17"/>
  <c r="X12" i="17"/>
  <c r="W12" i="17"/>
  <c r="Z11" i="17"/>
  <c r="X8" i="17"/>
  <c r="W8" i="17"/>
  <c r="Y8" i="17"/>
  <c r="Y32" i="17"/>
  <c r="Z32" i="17" s="1"/>
  <c r="Y16" i="17"/>
  <c r="Z16" i="17" s="1"/>
  <c r="Y20" i="17"/>
  <c r="Z20" i="17" s="1"/>
  <c r="Y24" i="17"/>
  <c r="Z24" i="17" s="1"/>
  <c r="Y12" i="17"/>
  <c r="Z12" i="17" s="1"/>
  <c r="X36" i="17"/>
  <c r="Y34" i="17"/>
  <c r="Z34" i="17" s="1"/>
  <c r="Y33" i="17"/>
  <c r="Z33" i="17" s="1"/>
  <c r="Y35" i="17"/>
  <c r="Z35" i="17" s="1"/>
  <c r="Y28" i="17"/>
  <c r="AA28" i="17" s="1"/>
  <c r="W36" i="17"/>
  <c r="AA12" i="17"/>
  <c r="AA24" i="17"/>
  <c r="AA16" i="17"/>
  <c r="AA32" i="17"/>
  <c r="AA20" i="17"/>
  <c r="AA35" i="17"/>
  <c r="AA33" i="17"/>
  <c r="AA34" i="17"/>
  <c r="Y36" i="17"/>
  <c r="Z28" i="17"/>
  <c r="P28" i="9"/>
  <c r="O28" i="9"/>
  <c r="Q27" i="9"/>
  <c r="Q26" i="9"/>
  <c r="P25" i="9"/>
  <c r="O25" i="9"/>
  <c r="Q24" i="9"/>
  <c r="Q23" i="9"/>
  <c r="P22" i="9"/>
  <c r="O22" i="9"/>
  <c r="Q21" i="9"/>
  <c r="Q20" i="9"/>
  <c r="P19" i="9"/>
  <c r="O19" i="9"/>
  <c r="Q18" i="9"/>
  <c r="Q17" i="9"/>
  <c r="P16" i="9"/>
  <c r="O16" i="9"/>
  <c r="Q15" i="9"/>
  <c r="Q16" i="9" s="1"/>
  <c r="Q14" i="9"/>
  <c r="P13" i="9"/>
  <c r="O13" i="9"/>
  <c r="Q12" i="9"/>
  <c r="Q11" i="9"/>
  <c r="P10" i="9"/>
  <c r="O10" i="9"/>
  <c r="Q9" i="9"/>
  <c r="Q8" i="9"/>
  <c r="P7" i="9"/>
  <c r="O7" i="9"/>
  <c r="Q6" i="9"/>
  <c r="Q5" i="9"/>
  <c r="G40" i="3"/>
  <c r="G39" i="3"/>
  <c r="G36" i="3"/>
  <c r="G31" i="3"/>
  <c r="G26" i="3"/>
  <c r="G21" i="3"/>
  <c r="G16" i="3"/>
  <c r="G11" i="3"/>
  <c r="G6" i="3"/>
  <c r="G22" i="3"/>
  <c r="G23" i="3"/>
  <c r="G27" i="3"/>
  <c r="G28" i="3"/>
  <c r="G17" i="3"/>
  <c r="G18" i="3"/>
  <c r="G32" i="3"/>
  <c r="G33" i="3"/>
  <c r="G37" i="3"/>
  <c r="G38" i="3"/>
  <c r="G7" i="3"/>
  <c r="G8" i="3"/>
  <c r="G12" i="3"/>
  <c r="G13" i="3"/>
  <c r="Q7" i="9"/>
  <c r="G41" i="3"/>
  <c r="G42" i="3"/>
  <c r="G40" i="5"/>
  <c r="G39" i="5"/>
  <c r="G36" i="5"/>
  <c r="G31" i="5"/>
  <c r="G26" i="5"/>
  <c r="G21" i="5"/>
  <c r="G16" i="5"/>
  <c r="G11" i="5"/>
  <c r="G6" i="5"/>
  <c r="G40" i="4"/>
  <c r="G39" i="4"/>
  <c r="G41" i="4"/>
  <c r="G43" i="3"/>
  <c r="G32" i="5"/>
  <c r="G33" i="5"/>
  <c r="G17" i="5"/>
  <c r="G18" i="5"/>
  <c r="G22" i="5"/>
  <c r="G23" i="5"/>
  <c r="G27" i="5"/>
  <c r="G28" i="5"/>
  <c r="G37" i="5"/>
  <c r="G38" i="5"/>
  <c r="G7" i="5"/>
  <c r="G8" i="5"/>
  <c r="G12" i="5"/>
  <c r="G13" i="5"/>
  <c r="G41" i="5"/>
  <c r="G40" i="2"/>
  <c r="G39" i="2"/>
  <c r="G36" i="2"/>
  <c r="G37" i="2"/>
  <c r="G31" i="2"/>
  <c r="G32" i="2"/>
  <c r="G21" i="2"/>
  <c r="G22" i="2" s="1"/>
  <c r="G16" i="2"/>
  <c r="G17" i="2"/>
  <c r="G11" i="2"/>
  <c r="G12" i="2"/>
  <c r="G6" i="2"/>
  <c r="G40" i="1"/>
  <c r="G39" i="1"/>
  <c r="G36" i="1"/>
  <c r="G31" i="1"/>
  <c r="G26" i="1"/>
  <c r="G21" i="1"/>
  <c r="G16" i="1"/>
  <c r="G11" i="1"/>
  <c r="G6" i="1"/>
  <c r="G8" i="1" s="1"/>
  <c r="G42" i="4"/>
  <c r="G43" i="4"/>
  <c r="G38" i="2"/>
  <c r="G33" i="2"/>
  <c r="G23" i="2"/>
  <c r="G18" i="2"/>
  <c r="G13" i="2"/>
  <c r="G7" i="2"/>
  <c r="G8" i="2"/>
  <c r="G37" i="1"/>
  <c r="G38" i="1"/>
  <c r="G27" i="1"/>
  <c r="G28" i="1"/>
  <c r="G22" i="1"/>
  <c r="G23" i="1"/>
  <c r="G17" i="1"/>
  <c r="G18" i="1"/>
  <c r="G12" i="1"/>
  <c r="G13" i="1"/>
  <c r="G41" i="2"/>
  <c r="G43" i="2" s="1"/>
  <c r="G7" i="1"/>
  <c r="X56" i="15"/>
  <c r="Y44" i="15"/>
  <c r="Y39" i="15"/>
  <c r="Y54" i="15"/>
  <c r="AA54" i="15" s="1"/>
  <c r="Y53" i="15"/>
  <c r="Z53" i="15" s="1"/>
  <c r="Y52" i="15"/>
  <c r="Z52" i="15" s="1"/>
  <c r="Y51" i="15"/>
  <c r="Z51" i="15" s="1"/>
  <c r="Y48" i="15"/>
  <c r="Y47" i="15"/>
  <c r="Z47" i="15" s="1"/>
  <c r="Y45" i="15"/>
  <c r="AA45" i="15" s="1"/>
  <c r="Y43" i="15"/>
  <c r="Y42" i="15"/>
  <c r="Y41" i="15"/>
  <c r="AA41" i="15" s="1"/>
  <c r="Y40" i="15"/>
  <c r="Y38" i="15"/>
  <c r="Y37" i="15"/>
  <c r="Z36" i="15"/>
  <c r="Z35" i="15"/>
  <c r="Y33" i="15"/>
  <c r="Z33" i="15" s="1"/>
  <c r="Y32" i="15"/>
  <c r="Y31" i="15"/>
  <c r="Z31" i="15" s="1"/>
  <c r="Y30" i="15"/>
  <c r="Y28" i="15"/>
  <c r="Z28" i="15" s="1"/>
  <c r="Y27" i="15"/>
  <c r="Z27" i="15" s="1"/>
  <c r="Z26" i="15"/>
  <c r="Z25" i="15"/>
  <c r="Y23" i="15"/>
  <c r="Z23" i="15" s="1"/>
  <c r="Y22" i="15"/>
  <c r="Y21" i="15"/>
  <c r="Z21" i="15" s="1"/>
  <c r="Y20" i="15"/>
  <c r="Y18" i="15"/>
  <c r="AA18" i="15" s="1"/>
  <c r="Y17" i="15"/>
  <c r="Y16" i="15"/>
  <c r="Z16" i="15" s="1"/>
  <c r="Y15" i="15"/>
  <c r="Z15" i="15" s="1"/>
  <c r="Y13" i="15"/>
  <c r="Z13" i="15" s="1"/>
  <c r="Y12" i="15"/>
  <c r="Y11" i="15"/>
  <c r="Y10" i="15"/>
  <c r="Z10" i="15" s="1"/>
  <c r="Y34" i="15"/>
  <c r="Y29" i="15"/>
  <c r="Z29" i="15" s="1"/>
  <c r="Y24" i="15"/>
  <c r="Z24" i="15" s="1"/>
  <c r="Y19" i="15"/>
  <c r="Y14" i="15"/>
  <c r="AA14" i="15" s="1"/>
  <c r="Y9" i="15"/>
  <c r="Z9" i="15" s="1"/>
  <c r="Y8" i="15"/>
  <c r="Y7" i="15"/>
  <c r="Y6" i="15"/>
  <c r="Y5" i="15"/>
  <c r="AA5" i="15" s="1"/>
  <c r="Z40" i="15"/>
  <c r="AA40" i="15"/>
  <c r="Z41" i="15"/>
  <c r="Z44" i="15"/>
  <c r="AA44" i="15"/>
  <c r="G42" i="2"/>
  <c r="Z18" i="15"/>
  <c r="Z20" i="15"/>
  <c r="AA20" i="15"/>
  <c r="Z30" i="15"/>
  <c r="AA30" i="15"/>
  <c r="AA9" i="15"/>
  <c r="Z54" i="15"/>
  <c r="Z38" i="15"/>
  <c r="AA38" i="15"/>
  <c r="Z14" i="15"/>
  <c r="Z39" i="15"/>
  <c r="AA39" i="15"/>
  <c r="Z34" i="15"/>
  <c r="AA34" i="15"/>
  <c r="Z19" i="15"/>
  <c r="AA19" i="15"/>
  <c r="Z48" i="15"/>
  <c r="AA48" i="15"/>
  <c r="X50" i="15"/>
  <c r="W56" i="15"/>
  <c r="W50" i="15"/>
  <c r="Y50" i="15" s="1"/>
  <c r="Z50" i="15" s="1"/>
  <c r="Y37" i="11"/>
  <c r="Y16" i="11"/>
  <c r="Y6" i="11"/>
  <c r="Y15" i="11"/>
  <c r="Y43" i="11"/>
  <c r="Y42" i="11"/>
  <c r="Y41" i="11"/>
  <c r="Y39" i="11"/>
  <c r="Y38" i="11"/>
  <c r="Y35" i="11"/>
  <c r="Y34" i="11"/>
  <c r="Y33" i="11"/>
  <c r="Y31" i="11"/>
  <c r="Y30" i="11"/>
  <c r="Y29" i="11"/>
  <c r="Y27" i="11"/>
  <c r="Y26" i="11"/>
  <c r="Y25" i="11"/>
  <c r="Y23" i="11"/>
  <c r="Y22" i="11"/>
  <c r="Y21" i="11"/>
  <c r="Y19" i="11"/>
  <c r="Y18" i="11"/>
  <c r="Y17" i="11"/>
  <c r="Y11" i="11"/>
  <c r="Y10" i="11"/>
  <c r="Y9" i="11"/>
  <c r="Y7" i="11"/>
  <c r="Y5" i="11"/>
  <c r="Y44" i="11"/>
  <c r="Y40" i="11"/>
  <c r="Y36" i="11"/>
  <c r="Y32" i="11"/>
  <c r="AA32" i="11" s="1"/>
  <c r="Y28" i="11"/>
  <c r="Y24" i="11"/>
  <c r="Y20" i="11"/>
  <c r="Y14" i="11"/>
  <c r="Y13" i="11"/>
  <c r="Y12" i="11"/>
  <c r="Y8" i="11"/>
  <c r="Z38" i="11"/>
  <c r="AA38" i="11"/>
  <c r="Z37" i="11"/>
  <c r="AA37" i="11"/>
  <c r="Z33" i="11"/>
  <c r="AA33" i="11"/>
  <c r="Z36" i="11"/>
  <c r="AA36" i="11"/>
  <c r="Z40" i="11"/>
  <c r="AA40" i="11"/>
  <c r="Z28" i="11"/>
  <c r="AA28" i="11"/>
  <c r="Z32" i="11"/>
  <c r="Z11" i="11"/>
  <c r="AA11" i="11"/>
  <c r="Z26" i="11"/>
  <c r="AA26" i="11"/>
  <c r="Z16" i="11"/>
  <c r="AA16" i="11"/>
  <c r="Z41" i="11"/>
  <c r="AA41" i="11"/>
  <c r="Z13" i="11"/>
  <c r="AA13" i="11"/>
  <c r="Z30" i="11"/>
  <c r="AA30" i="11"/>
  <c r="Z42" i="11"/>
  <c r="AA42" i="11"/>
  <c r="Z25" i="11"/>
  <c r="AA25" i="11"/>
  <c r="Z8" i="11"/>
  <c r="AA8" i="11"/>
  <c r="Z12" i="11"/>
  <c r="AA12" i="11"/>
  <c r="Z29" i="11"/>
  <c r="AA29" i="11"/>
  <c r="Z5" i="11"/>
  <c r="AA5" i="11"/>
  <c r="Z21" i="11"/>
  <c r="AA21" i="11"/>
  <c r="Z31" i="11"/>
  <c r="AA31" i="11"/>
  <c r="Z43" i="11"/>
  <c r="AA43" i="11"/>
  <c r="Z17" i="11"/>
  <c r="AA17" i="11"/>
  <c r="Z18" i="11"/>
  <c r="AA18" i="11"/>
  <c r="Z44" i="11"/>
  <c r="AA44" i="11"/>
  <c r="Z20" i="11"/>
  <c r="AA20" i="11"/>
  <c r="Z22" i="11"/>
  <c r="AA22" i="11"/>
  <c r="Z15" i="11"/>
  <c r="AA15" i="11"/>
  <c r="Z10" i="11"/>
  <c r="AA10" i="11"/>
  <c r="Z27" i="11"/>
  <c r="AA27" i="11"/>
  <c r="Z19" i="11"/>
  <c r="AA19" i="11"/>
  <c r="Z14" i="11"/>
  <c r="AA14" i="11"/>
  <c r="Z7" i="11"/>
  <c r="AA7" i="11"/>
  <c r="Z24" i="11"/>
  <c r="AA24" i="11"/>
  <c r="Z9" i="11"/>
  <c r="AA9" i="11"/>
  <c r="Z23" i="11"/>
  <c r="AA23" i="11"/>
  <c r="Z6" i="11"/>
  <c r="AA6" i="11"/>
  <c r="Y44" i="13"/>
  <c r="Y43" i="13"/>
  <c r="Y42" i="13"/>
  <c r="Y41" i="13"/>
  <c r="Y40" i="13"/>
  <c r="Z40" i="13"/>
  <c r="Y39" i="13"/>
  <c r="Y38" i="13"/>
  <c r="Y37" i="13"/>
  <c r="Z37" i="13"/>
  <c r="Y36" i="13"/>
  <c r="Z36" i="13"/>
  <c r="Y35" i="13"/>
  <c r="Z35" i="13"/>
  <c r="Y34" i="13"/>
  <c r="Z34" i="13"/>
  <c r="Y33" i="13"/>
  <c r="Y32" i="13"/>
  <c r="Y31" i="13"/>
  <c r="Y30" i="13"/>
  <c r="Y29" i="13"/>
  <c r="Y28" i="13"/>
  <c r="Y27" i="13"/>
  <c r="Y26" i="13"/>
  <c r="Y25" i="13"/>
  <c r="Y24" i="13"/>
  <c r="Y23" i="13"/>
  <c r="Y22" i="13"/>
  <c r="Y21" i="13"/>
  <c r="Z20" i="13"/>
  <c r="Y19" i="13"/>
  <c r="Y18" i="13"/>
  <c r="Y17" i="13"/>
  <c r="Z16" i="13"/>
  <c r="Y15" i="13"/>
  <c r="Y14" i="13"/>
  <c r="Y13" i="13"/>
  <c r="Y12" i="13"/>
  <c r="Y11" i="13"/>
  <c r="Y10" i="13"/>
  <c r="Y9" i="13"/>
  <c r="Y8" i="13"/>
  <c r="Y7" i="13"/>
  <c r="Y6" i="13"/>
  <c r="Y5" i="13"/>
  <c r="Z31" i="13"/>
  <c r="AA31" i="13"/>
  <c r="Z42" i="13"/>
  <c r="AA42" i="13"/>
  <c r="Z27" i="13"/>
  <c r="AA27" i="13"/>
  <c r="Z43" i="13"/>
  <c r="AA43" i="13"/>
  <c r="Z23" i="13"/>
  <c r="AA23" i="13"/>
  <c r="Z32" i="13"/>
  <c r="AA32" i="13"/>
  <c r="Z41" i="13"/>
  <c r="AA41" i="13"/>
  <c r="Z12" i="13"/>
  <c r="AA12" i="13"/>
  <c r="Z28" i="13"/>
  <c r="AA28" i="13"/>
  <c r="Z44" i="13"/>
  <c r="AA44" i="13"/>
  <c r="Z15" i="13"/>
  <c r="AA15" i="13"/>
  <c r="Z24" i="13"/>
  <c r="AA24" i="13"/>
  <c r="Z17" i="13"/>
  <c r="AA17" i="13"/>
  <c r="Z18" i="13"/>
  <c r="AA18" i="13"/>
  <c r="Z11" i="13"/>
  <c r="AA11" i="13"/>
  <c r="Z13" i="13"/>
  <c r="AA13" i="13"/>
  <c r="Z21" i="13"/>
  <c r="AA21" i="13"/>
  <c r="Z29" i="13"/>
  <c r="AA29" i="13"/>
  <c r="Z7" i="13"/>
  <c r="AA7" i="13"/>
  <c r="Z8" i="13"/>
  <c r="AA8" i="13"/>
  <c r="Z10" i="13"/>
  <c r="AA10" i="13"/>
  <c r="Z26" i="13"/>
  <c r="AA26" i="13"/>
  <c r="Z19" i="13"/>
  <c r="AA19" i="13"/>
  <c r="Z5" i="13"/>
  <c r="AA5" i="13"/>
  <c r="Z6" i="13"/>
  <c r="AA6" i="13"/>
  <c r="Z14" i="13"/>
  <c r="AA14" i="13"/>
  <c r="Z22" i="13"/>
  <c r="AA22" i="13"/>
  <c r="Z30" i="13"/>
  <c r="AA30" i="13"/>
  <c r="Y56" i="15"/>
  <c r="Z56" i="15" s="1"/>
  <c r="S24" i="17"/>
  <c r="R24" i="17"/>
  <c r="U31" i="17"/>
  <c r="U30" i="17"/>
  <c r="U29" i="17"/>
  <c r="U27" i="17"/>
  <c r="U26" i="17"/>
  <c r="U25" i="17"/>
  <c r="U22" i="17"/>
  <c r="U19" i="17"/>
  <c r="U18" i="17"/>
  <c r="U17" i="17"/>
  <c r="U14" i="17"/>
  <c r="U11" i="17"/>
  <c r="U10" i="17"/>
  <c r="U7" i="17"/>
  <c r="U6" i="17"/>
  <c r="T24" i="17"/>
  <c r="S35" i="17"/>
  <c r="R35" i="17"/>
  <c r="S34" i="17"/>
  <c r="R34" i="17"/>
  <c r="S33" i="17"/>
  <c r="R33" i="17"/>
  <c r="S32" i="17"/>
  <c r="R32" i="17"/>
  <c r="S28" i="17"/>
  <c r="R28" i="17"/>
  <c r="S20" i="17"/>
  <c r="R20" i="17"/>
  <c r="S16" i="17"/>
  <c r="R16" i="17"/>
  <c r="U15" i="17"/>
  <c r="S12" i="17"/>
  <c r="R12" i="17"/>
  <c r="S8" i="17"/>
  <c r="R8" i="17"/>
  <c r="T28" i="17"/>
  <c r="U28" i="17"/>
  <c r="T20" i="17"/>
  <c r="U20" i="17" s="1"/>
  <c r="S36" i="17"/>
  <c r="R36" i="17"/>
  <c r="T12" i="17"/>
  <c r="U12" i="17" s="1"/>
  <c r="T8" i="17"/>
  <c r="T16" i="17"/>
  <c r="U16" i="17"/>
  <c r="T32" i="17"/>
  <c r="U32" i="17" s="1"/>
  <c r="T33" i="17"/>
  <c r="U33" i="17" s="1"/>
  <c r="T34" i="17"/>
  <c r="U34" i="17" s="1"/>
  <c r="T35" i="17"/>
  <c r="U35" i="17" s="1"/>
  <c r="M25" i="9"/>
  <c r="L25" i="9"/>
  <c r="N24" i="9"/>
  <c r="N23" i="9"/>
  <c r="N25" i="9" s="1"/>
  <c r="M22" i="9"/>
  <c r="L22" i="9"/>
  <c r="N21" i="9"/>
  <c r="N20" i="9"/>
  <c r="M19" i="9"/>
  <c r="L19" i="9"/>
  <c r="N18" i="9"/>
  <c r="N17" i="9"/>
  <c r="M16" i="9"/>
  <c r="L16" i="9"/>
  <c r="N15" i="9"/>
  <c r="N14" i="9"/>
  <c r="M13" i="9"/>
  <c r="L13" i="9"/>
  <c r="N12" i="9"/>
  <c r="N11" i="9"/>
  <c r="M10" i="9"/>
  <c r="L10" i="9"/>
  <c r="N9" i="9"/>
  <c r="N8" i="9"/>
  <c r="M7" i="9"/>
  <c r="L7" i="9"/>
  <c r="N6" i="9"/>
  <c r="N5" i="9"/>
  <c r="V35" i="17"/>
  <c r="V20" i="17"/>
  <c r="V28" i="17"/>
  <c r="V33" i="17"/>
  <c r="V34" i="17"/>
  <c r="V32" i="17"/>
  <c r="V12" i="17"/>
  <c r="V16" i="17"/>
  <c r="T36" i="17"/>
  <c r="N26" i="9"/>
  <c r="L28" i="9"/>
  <c r="M28" i="9"/>
  <c r="N27" i="9"/>
  <c r="T43" i="13"/>
  <c r="V43" i="13"/>
  <c r="T42" i="13"/>
  <c r="V42" i="13" s="1"/>
  <c r="T41" i="13"/>
  <c r="V41" i="13" s="1"/>
  <c r="T10" i="13"/>
  <c r="T40" i="13"/>
  <c r="T36" i="13"/>
  <c r="T32" i="13"/>
  <c r="V32" i="13" s="1"/>
  <c r="T28" i="13"/>
  <c r="V28" i="13" s="1"/>
  <c r="T24" i="13"/>
  <c r="V24" i="13" s="1"/>
  <c r="T20" i="13"/>
  <c r="V20" i="13" s="1"/>
  <c r="T16" i="13"/>
  <c r="V16" i="13" s="1"/>
  <c r="T12" i="13"/>
  <c r="V12" i="13" s="1"/>
  <c r="T8" i="13"/>
  <c r="V8" i="13" s="1"/>
  <c r="T39" i="13"/>
  <c r="T38" i="13"/>
  <c r="T37" i="13"/>
  <c r="T35" i="13"/>
  <c r="U35" i="13" s="1"/>
  <c r="T34" i="13"/>
  <c r="U34" i="13" s="1"/>
  <c r="T33" i="13"/>
  <c r="T31" i="13"/>
  <c r="T30" i="13"/>
  <c r="T29" i="13"/>
  <c r="T27" i="13"/>
  <c r="T26" i="13"/>
  <c r="T25" i="13"/>
  <c r="T23" i="13"/>
  <c r="T22" i="13"/>
  <c r="T21" i="13"/>
  <c r="T19" i="13"/>
  <c r="T18" i="13"/>
  <c r="T17" i="13"/>
  <c r="T15" i="13"/>
  <c r="T14" i="13"/>
  <c r="T13" i="13"/>
  <c r="T11" i="13"/>
  <c r="T9" i="13"/>
  <c r="U9" i="13" s="1"/>
  <c r="T7" i="13"/>
  <c r="U7" i="13" s="1"/>
  <c r="T6" i="13"/>
  <c r="V6" i="13" s="1"/>
  <c r="T5" i="13"/>
  <c r="T53" i="15"/>
  <c r="V53" i="15" s="1"/>
  <c r="T54" i="15"/>
  <c r="V54" i="15" s="1"/>
  <c r="T52" i="15"/>
  <c r="V52" i="15" s="1"/>
  <c r="T51" i="15"/>
  <c r="V51" i="15" s="1"/>
  <c r="S49" i="15"/>
  <c r="T40" i="15"/>
  <c r="V40" i="15"/>
  <c r="U44" i="15"/>
  <c r="T34" i="15"/>
  <c r="V34" i="15" s="1"/>
  <c r="T29" i="15"/>
  <c r="V29" i="15" s="1"/>
  <c r="T24" i="15"/>
  <c r="V24" i="15" s="1"/>
  <c r="T19" i="15"/>
  <c r="V19" i="15" s="1"/>
  <c r="T14" i="15"/>
  <c r="V14" i="15" s="1"/>
  <c r="T9" i="15"/>
  <c r="V9" i="15" s="1"/>
  <c r="T44" i="11"/>
  <c r="V44" i="11"/>
  <c r="T40" i="11"/>
  <c r="V40" i="11"/>
  <c r="T36" i="11"/>
  <c r="V36" i="11"/>
  <c r="T32" i="11"/>
  <c r="V32" i="11"/>
  <c r="T28" i="11"/>
  <c r="V28" i="11"/>
  <c r="T24" i="11"/>
  <c r="V24" i="11"/>
  <c r="T20" i="11"/>
  <c r="V20" i="11" s="1"/>
  <c r="T16" i="11"/>
  <c r="V16" i="11" s="1"/>
  <c r="T12" i="11"/>
  <c r="V12" i="11" s="1"/>
  <c r="T8" i="11"/>
  <c r="V8" i="11" s="1"/>
  <c r="T43" i="15"/>
  <c r="T42" i="15"/>
  <c r="T41" i="15"/>
  <c r="U41" i="15" s="1"/>
  <c r="T48" i="15"/>
  <c r="U48" i="15" s="1"/>
  <c r="T47" i="15"/>
  <c r="V47" i="15" s="1"/>
  <c r="T45" i="15"/>
  <c r="U45" i="15" s="1"/>
  <c r="U38" i="15"/>
  <c r="T37" i="15"/>
  <c r="T36" i="15"/>
  <c r="V36" i="15" s="1"/>
  <c r="T35" i="15"/>
  <c r="T33" i="15"/>
  <c r="T32" i="15"/>
  <c r="T31" i="15"/>
  <c r="U31" i="15" s="1"/>
  <c r="T30" i="15"/>
  <c r="V30" i="15" s="1"/>
  <c r="T28" i="15"/>
  <c r="U28" i="15" s="1"/>
  <c r="T27" i="15"/>
  <c r="U27" i="15" s="1"/>
  <c r="U26" i="15"/>
  <c r="T25" i="15"/>
  <c r="T23" i="15"/>
  <c r="U23" i="15" s="1"/>
  <c r="T22" i="15"/>
  <c r="T21" i="15"/>
  <c r="U21" i="15" s="1"/>
  <c r="T20" i="15"/>
  <c r="U20" i="15" s="1"/>
  <c r="T18" i="15"/>
  <c r="U18" i="15" s="1"/>
  <c r="T16" i="15"/>
  <c r="U16" i="15" s="1"/>
  <c r="T15" i="15"/>
  <c r="V15" i="15" s="1"/>
  <c r="T13" i="15"/>
  <c r="U13" i="15" s="1"/>
  <c r="T10" i="15"/>
  <c r="T8" i="15"/>
  <c r="T7" i="15"/>
  <c r="T6" i="15"/>
  <c r="T5" i="15"/>
  <c r="U5" i="15" s="1"/>
  <c r="U38" i="11"/>
  <c r="U35" i="15"/>
  <c r="V35" i="15"/>
  <c r="V5" i="15"/>
  <c r="U36" i="15"/>
  <c r="V21" i="15"/>
  <c r="U25" i="15"/>
  <c r="V25" i="15"/>
  <c r="U10" i="15"/>
  <c r="V10" i="15"/>
  <c r="V23" i="15"/>
  <c r="U33" i="15"/>
  <c r="V33" i="15"/>
  <c r="U17" i="13"/>
  <c r="V17" i="13"/>
  <c r="U27" i="13"/>
  <c r="V27" i="13"/>
  <c r="U15" i="13"/>
  <c r="V15" i="13"/>
  <c r="U5" i="13"/>
  <c r="V5" i="13"/>
  <c r="U18" i="13"/>
  <c r="V18" i="13"/>
  <c r="U29" i="13"/>
  <c r="V29" i="13"/>
  <c r="U19" i="13"/>
  <c r="V19" i="13"/>
  <c r="U30" i="13"/>
  <c r="V30" i="13"/>
  <c r="U31" i="13"/>
  <c r="V31" i="13"/>
  <c r="U10" i="13"/>
  <c r="V10" i="13"/>
  <c r="U21" i="13"/>
  <c r="V21" i="13"/>
  <c r="U11" i="13"/>
  <c r="V11" i="13"/>
  <c r="U22" i="13"/>
  <c r="V22" i="13"/>
  <c r="U26" i="13"/>
  <c r="V26" i="13"/>
  <c r="U13" i="13"/>
  <c r="V13" i="13"/>
  <c r="U23" i="13"/>
  <c r="V23" i="13"/>
  <c r="U14" i="13"/>
  <c r="V14" i="13"/>
  <c r="U25" i="13"/>
  <c r="V25" i="13"/>
  <c r="U40" i="13"/>
  <c r="U36" i="13"/>
  <c r="U37" i="13"/>
  <c r="U42" i="13"/>
  <c r="U12" i="13"/>
  <c r="U20" i="13"/>
  <c r="U28" i="13"/>
  <c r="U16" i="13"/>
  <c r="U24" i="13"/>
  <c r="U32" i="13"/>
  <c r="U41" i="13"/>
  <c r="U43" i="13"/>
  <c r="U14" i="15"/>
  <c r="U52" i="15"/>
  <c r="U19" i="15"/>
  <c r="U54" i="15"/>
  <c r="U9" i="15"/>
  <c r="U40" i="15"/>
  <c r="U24" i="15"/>
  <c r="U39" i="15"/>
  <c r="T43" i="11"/>
  <c r="V43" i="11"/>
  <c r="T42" i="11"/>
  <c r="V42" i="11"/>
  <c r="T41" i="11"/>
  <c r="V41" i="11" s="1"/>
  <c r="U44" i="13"/>
  <c r="U51" i="15"/>
  <c r="T39" i="11"/>
  <c r="T37" i="11"/>
  <c r="V37" i="11"/>
  <c r="T35" i="11"/>
  <c r="T34" i="11"/>
  <c r="T33" i="11"/>
  <c r="V33" i="11" s="1"/>
  <c r="T31" i="11"/>
  <c r="T30" i="11"/>
  <c r="T29" i="11"/>
  <c r="U27" i="11"/>
  <c r="T26" i="11"/>
  <c r="T25" i="11"/>
  <c r="U23" i="11"/>
  <c r="U24" i="11"/>
  <c r="U21" i="11"/>
  <c r="T19" i="11"/>
  <c r="T18" i="11"/>
  <c r="T17" i="11"/>
  <c r="V17" i="11" s="1"/>
  <c r="T15" i="11"/>
  <c r="T14" i="11"/>
  <c r="T13" i="11"/>
  <c r="U11" i="11"/>
  <c r="U10" i="11"/>
  <c r="T9" i="11"/>
  <c r="V9" i="11" s="1"/>
  <c r="T6" i="11"/>
  <c r="V6" i="11"/>
  <c r="T5" i="11"/>
  <c r="V5" i="11"/>
  <c r="U29" i="11"/>
  <c r="V29" i="11"/>
  <c r="U13" i="11"/>
  <c r="V13" i="11"/>
  <c r="U26" i="11"/>
  <c r="V26" i="11"/>
  <c r="U19" i="11"/>
  <c r="V19" i="11"/>
  <c r="U30" i="11"/>
  <c r="V30" i="11"/>
  <c r="U14" i="11"/>
  <c r="V14" i="11"/>
  <c r="U15" i="11"/>
  <c r="V15" i="11"/>
  <c r="U31" i="11"/>
  <c r="V31" i="11"/>
  <c r="U25" i="11"/>
  <c r="V25" i="11"/>
  <c r="U18" i="11"/>
  <c r="V18" i="11"/>
  <c r="U9" i="11"/>
  <c r="U40" i="11"/>
  <c r="U36" i="11"/>
  <c r="U22" i="11"/>
  <c r="U42" i="11"/>
  <c r="U20" i="11"/>
  <c r="U17" i="11"/>
  <c r="U43" i="11"/>
  <c r="U12" i="11"/>
  <c r="U16" i="11"/>
  <c r="U6" i="11"/>
  <c r="U8" i="11"/>
  <c r="U5" i="11"/>
  <c r="U7" i="11"/>
  <c r="U37" i="11"/>
  <c r="U33" i="11"/>
  <c r="U28" i="11"/>
  <c r="U32" i="11"/>
  <c r="U44" i="11"/>
  <c r="U41" i="11"/>
  <c r="F40" i="5"/>
  <c r="F39" i="5"/>
  <c r="F36" i="5"/>
  <c r="F31" i="5"/>
  <c r="F26" i="5"/>
  <c r="F21" i="5"/>
  <c r="F16" i="5"/>
  <c r="F11" i="5"/>
  <c r="F6" i="5"/>
  <c r="F40" i="4"/>
  <c r="F39" i="4"/>
  <c r="F41" i="4"/>
  <c r="F40" i="3"/>
  <c r="F39" i="3"/>
  <c r="F36" i="3"/>
  <c r="F31" i="3"/>
  <c r="F26" i="3"/>
  <c r="F21" i="3"/>
  <c r="F16" i="3"/>
  <c r="F11" i="3"/>
  <c r="F6" i="3"/>
  <c r="F40" i="2"/>
  <c r="F39" i="2"/>
  <c r="F36" i="2"/>
  <c r="F37" i="2"/>
  <c r="F31" i="2"/>
  <c r="F32" i="2"/>
  <c r="F26" i="2"/>
  <c r="F27" i="2"/>
  <c r="F21" i="2"/>
  <c r="F22" i="2"/>
  <c r="F16" i="2"/>
  <c r="F17" i="2"/>
  <c r="F11" i="2"/>
  <c r="F12" i="2"/>
  <c r="F6" i="2"/>
  <c r="F40" i="1"/>
  <c r="F39" i="1"/>
  <c r="F36" i="1"/>
  <c r="F31" i="1"/>
  <c r="F26" i="1"/>
  <c r="F21" i="1"/>
  <c r="F16" i="1"/>
  <c r="F11" i="1"/>
  <c r="F6" i="1"/>
  <c r="F8" i="1"/>
  <c r="F17" i="3"/>
  <c r="F18" i="3"/>
  <c r="F22" i="3"/>
  <c r="F23" i="3"/>
  <c r="F27" i="3"/>
  <c r="F28" i="3"/>
  <c r="F37" i="3"/>
  <c r="F38" i="3"/>
  <c r="F7" i="3"/>
  <c r="F8" i="3"/>
  <c r="F12" i="3"/>
  <c r="F13" i="3"/>
  <c r="F32" i="3"/>
  <c r="F33" i="3"/>
  <c r="F27" i="5"/>
  <c r="F28" i="5"/>
  <c r="F32" i="5"/>
  <c r="F33" i="5"/>
  <c r="F17" i="5"/>
  <c r="F18" i="5"/>
  <c r="F37" i="5"/>
  <c r="F38" i="5"/>
  <c r="F22" i="5"/>
  <c r="F23" i="5"/>
  <c r="F7" i="5"/>
  <c r="F8" i="5"/>
  <c r="F12" i="5"/>
  <c r="F13" i="5"/>
  <c r="F38" i="2"/>
  <c r="F33" i="2"/>
  <c r="F28" i="2"/>
  <c r="F23" i="2"/>
  <c r="F18" i="2"/>
  <c r="F13" i="2"/>
  <c r="F7" i="2"/>
  <c r="F8" i="2"/>
  <c r="F37" i="1"/>
  <c r="F38" i="1"/>
  <c r="F32" i="1"/>
  <c r="F33" i="1"/>
  <c r="F27" i="1"/>
  <c r="F28" i="1"/>
  <c r="F22" i="1"/>
  <c r="F23" i="1"/>
  <c r="F17" i="1"/>
  <c r="F18" i="1"/>
  <c r="F12" i="1"/>
  <c r="F13" i="1"/>
  <c r="F41" i="5"/>
  <c r="F42" i="5" s="1"/>
  <c r="F41" i="3"/>
  <c r="F42" i="3"/>
  <c r="F41" i="2"/>
  <c r="F42" i="2" s="1"/>
  <c r="F41" i="1"/>
  <c r="F42" i="1" s="1"/>
  <c r="F7" i="1"/>
  <c r="F43" i="3"/>
  <c r="F43" i="5"/>
  <c r="F43" i="2"/>
  <c r="F42" i="4"/>
  <c r="F43" i="4"/>
  <c r="F43" i="1"/>
  <c r="E40" i="5"/>
  <c r="E39" i="5"/>
  <c r="E36" i="5"/>
  <c r="E31" i="5"/>
  <c r="E26" i="5"/>
  <c r="E21" i="5"/>
  <c r="E16" i="5"/>
  <c r="E11" i="5"/>
  <c r="E13" i="5" s="1"/>
  <c r="E6" i="5"/>
  <c r="E40" i="4"/>
  <c r="E39" i="4"/>
  <c r="E41" i="4"/>
  <c r="E40" i="3"/>
  <c r="E39" i="3"/>
  <c r="E36" i="3"/>
  <c r="E31" i="3"/>
  <c r="E26" i="3"/>
  <c r="E21" i="3"/>
  <c r="E16" i="3"/>
  <c r="E11" i="3"/>
  <c r="E13" i="3"/>
  <c r="E6" i="3"/>
  <c r="E40" i="2"/>
  <c r="E39" i="2"/>
  <c r="E36" i="2"/>
  <c r="E37" i="2" s="1"/>
  <c r="E31" i="2"/>
  <c r="E32" i="2"/>
  <c r="E26" i="2"/>
  <c r="E27" i="2" s="1"/>
  <c r="E21" i="2"/>
  <c r="E22" i="2" s="1"/>
  <c r="E16" i="2"/>
  <c r="E17" i="2"/>
  <c r="E11" i="2"/>
  <c r="E12" i="2" s="1"/>
  <c r="E6" i="2"/>
  <c r="E9" i="1"/>
  <c r="E11" i="1"/>
  <c r="E6" i="1"/>
  <c r="E8" i="1"/>
  <c r="E40" i="1"/>
  <c r="E36" i="1"/>
  <c r="E31" i="1"/>
  <c r="E26" i="1"/>
  <c r="E21" i="1"/>
  <c r="E16" i="1"/>
  <c r="D40" i="5"/>
  <c r="C40" i="5"/>
  <c r="D39" i="5"/>
  <c r="C39" i="5"/>
  <c r="D36" i="5"/>
  <c r="C36" i="5"/>
  <c r="C38" i="5" s="1"/>
  <c r="C37" i="5"/>
  <c r="D31" i="5"/>
  <c r="C31" i="5"/>
  <c r="D26" i="5"/>
  <c r="C26" i="5"/>
  <c r="D21" i="5"/>
  <c r="C21" i="5"/>
  <c r="D16" i="5"/>
  <c r="C16" i="5"/>
  <c r="D11" i="5"/>
  <c r="C11" i="5"/>
  <c r="D6" i="5"/>
  <c r="D8" i="5" s="1"/>
  <c r="C6" i="5"/>
  <c r="D40" i="4"/>
  <c r="C40" i="4"/>
  <c r="D39" i="4"/>
  <c r="D41" i="4"/>
  <c r="C39" i="4"/>
  <c r="C41" i="4"/>
  <c r="D40" i="3"/>
  <c r="C40" i="3"/>
  <c r="D39" i="3"/>
  <c r="C39" i="3"/>
  <c r="D36" i="3"/>
  <c r="C36" i="3"/>
  <c r="D31" i="3"/>
  <c r="C31" i="3"/>
  <c r="D26" i="3"/>
  <c r="C26" i="3"/>
  <c r="D21" i="3"/>
  <c r="C21" i="3"/>
  <c r="D16" i="3"/>
  <c r="C16" i="3"/>
  <c r="D11" i="3"/>
  <c r="C11" i="3"/>
  <c r="D6" i="3"/>
  <c r="C6" i="3"/>
  <c r="D40" i="2"/>
  <c r="D39" i="2"/>
  <c r="D36" i="2"/>
  <c r="D37" i="2" s="1"/>
  <c r="D31" i="2"/>
  <c r="D32" i="2"/>
  <c r="D26" i="2"/>
  <c r="D27" i="2" s="1"/>
  <c r="D21" i="2"/>
  <c r="D22" i="2" s="1"/>
  <c r="D16" i="2"/>
  <c r="D17" i="2"/>
  <c r="D11" i="2"/>
  <c r="D12" i="2" s="1"/>
  <c r="D6" i="2"/>
  <c r="D40" i="1"/>
  <c r="C40" i="1"/>
  <c r="D39" i="1"/>
  <c r="C39" i="1"/>
  <c r="D36" i="1"/>
  <c r="C36" i="1"/>
  <c r="D31" i="1"/>
  <c r="C31" i="1"/>
  <c r="D26" i="1"/>
  <c r="C26" i="1"/>
  <c r="D21" i="1"/>
  <c r="C21" i="1"/>
  <c r="D16" i="1"/>
  <c r="C16" i="1"/>
  <c r="D11" i="1"/>
  <c r="C11" i="1"/>
  <c r="D6" i="1"/>
  <c r="C6" i="1"/>
  <c r="E17" i="3"/>
  <c r="E18" i="3"/>
  <c r="C7" i="3"/>
  <c r="C8" i="3"/>
  <c r="D17" i="3"/>
  <c r="D18" i="3"/>
  <c r="C32" i="3"/>
  <c r="C33" i="3"/>
  <c r="E22" i="3"/>
  <c r="E23" i="3"/>
  <c r="E27" i="3"/>
  <c r="E28" i="3"/>
  <c r="C22" i="3"/>
  <c r="C23" i="3"/>
  <c r="E32" i="3"/>
  <c r="E33" i="3"/>
  <c r="D32" i="3"/>
  <c r="D33" i="3"/>
  <c r="D7" i="3"/>
  <c r="D8" i="3"/>
  <c r="D22" i="3"/>
  <c r="D23" i="3"/>
  <c r="E37" i="3"/>
  <c r="E38" i="3"/>
  <c r="C37" i="3"/>
  <c r="C38" i="3"/>
  <c r="C12" i="3"/>
  <c r="C13" i="3"/>
  <c r="C27" i="3"/>
  <c r="C28" i="3"/>
  <c r="D37" i="3"/>
  <c r="D38" i="3"/>
  <c r="D12" i="3"/>
  <c r="D13" i="3"/>
  <c r="E7" i="3"/>
  <c r="E8" i="3"/>
  <c r="C17" i="3"/>
  <c r="C18" i="3"/>
  <c r="D27" i="3"/>
  <c r="D28" i="3"/>
  <c r="D12" i="5"/>
  <c r="D13" i="5"/>
  <c r="E32" i="5"/>
  <c r="E33" i="5"/>
  <c r="D17" i="5"/>
  <c r="D18" i="5"/>
  <c r="C32" i="5"/>
  <c r="C33" i="5"/>
  <c r="E7" i="5"/>
  <c r="E8" i="5"/>
  <c r="C17" i="5"/>
  <c r="C18" i="5"/>
  <c r="E37" i="5"/>
  <c r="E38" i="5"/>
  <c r="C22" i="5"/>
  <c r="C23" i="5"/>
  <c r="E17" i="5"/>
  <c r="E18" i="5"/>
  <c r="D27" i="5"/>
  <c r="D28" i="5"/>
  <c r="D32" i="5"/>
  <c r="D33" i="5"/>
  <c r="D22" i="5"/>
  <c r="D23" i="5"/>
  <c r="E22" i="5"/>
  <c r="E23" i="5"/>
  <c r="C7" i="5"/>
  <c r="C8" i="5"/>
  <c r="C12" i="5"/>
  <c r="C13" i="5"/>
  <c r="C27" i="5"/>
  <c r="C28" i="5"/>
  <c r="E27" i="5"/>
  <c r="E28" i="5"/>
  <c r="E38" i="2"/>
  <c r="D38" i="2"/>
  <c r="D33" i="2"/>
  <c r="E33" i="2"/>
  <c r="D28" i="2"/>
  <c r="E28" i="2"/>
  <c r="D23" i="2"/>
  <c r="E23" i="2"/>
  <c r="D18" i="2"/>
  <c r="E18" i="2"/>
  <c r="E13" i="2"/>
  <c r="D13" i="2"/>
  <c r="E7" i="2"/>
  <c r="E8" i="2"/>
  <c r="C37" i="1"/>
  <c r="C38" i="1"/>
  <c r="D37" i="1"/>
  <c r="D38" i="1"/>
  <c r="E37" i="1"/>
  <c r="E38" i="1"/>
  <c r="D32" i="1"/>
  <c r="D33" i="1"/>
  <c r="E32" i="1"/>
  <c r="E33" i="1"/>
  <c r="C32" i="1"/>
  <c r="C33" i="1"/>
  <c r="C27" i="1"/>
  <c r="C28" i="1"/>
  <c r="D27" i="1"/>
  <c r="D28" i="1"/>
  <c r="E27" i="1"/>
  <c r="E28" i="1"/>
  <c r="D22" i="1"/>
  <c r="D23" i="1"/>
  <c r="E22" i="1"/>
  <c r="E23" i="1"/>
  <c r="C22" i="1"/>
  <c r="C23" i="1"/>
  <c r="C17" i="1"/>
  <c r="C18" i="1"/>
  <c r="E17" i="1"/>
  <c r="E18" i="1"/>
  <c r="D17" i="1"/>
  <c r="D18" i="1"/>
  <c r="C12" i="1"/>
  <c r="C13" i="1"/>
  <c r="D12" i="1"/>
  <c r="D13" i="1"/>
  <c r="E12" i="1"/>
  <c r="E13" i="1"/>
  <c r="C7" i="1"/>
  <c r="C8" i="1"/>
  <c r="D7" i="1"/>
  <c r="D8" i="1"/>
  <c r="E39" i="1"/>
  <c r="D7" i="5"/>
  <c r="D41" i="5"/>
  <c r="E41" i="2"/>
  <c r="E42" i="2" s="1"/>
  <c r="D41" i="3"/>
  <c r="D43" i="3" s="1"/>
  <c r="D42" i="3"/>
  <c r="C41" i="3"/>
  <c r="C42" i="3"/>
  <c r="D41" i="1"/>
  <c r="C41" i="5"/>
  <c r="C43" i="5" s="1"/>
  <c r="C41" i="1"/>
  <c r="C42" i="1" s="1"/>
  <c r="E12" i="5"/>
  <c r="E41" i="5"/>
  <c r="E7" i="1"/>
  <c r="E41" i="1"/>
  <c r="E43" i="1"/>
  <c r="E12" i="3"/>
  <c r="E41" i="3"/>
  <c r="E42" i="3"/>
  <c r="C43" i="3"/>
  <c r="E43" i="3"/>
  <c r="C42" i="5"/>
  <c r="E43" i="2"/>
  <c r="D43" i="4"/>
  <c r="D42" i="4"/>
  <c r="C43" i="4"/>
  <c r="C42" i="4"/>
  <c r="E42" i="4"/>
  <c r="E43" i="4"/>
  <c r="C43" i="1"/>
  <c r="E42" i="1"/>
  <c r="L22" i="4" l="1"/>
  <c r="Q25" i="9"/>
  <c r="T25" i="9"/>
  <c r="Z10" i="9"/>
  <c r="N28" i="9"/>
  <c r="Q28" i="9"/>
  <c r="K25" i="9"/>
  <c r="K22" i="9"/>
  <c r="K19" i="9"/>
  <c r="K16" i="9"/>
  <c r="K13" i="9"/>
  <c r="K10" i="9"/>
  <c r="Z22" i="9"/>
  <c r="Q19" i="9"/>
  <c r="T28" i="9"/>
  <c r="N19" i="9"/>
  <c r="W28" i="9"/>
  <c r="AC13" i="9"/>
  <c r="AC22" i="9"/>
  <c r="Q13" i="9"/>
  <c r="N22" i="9"/>
  <c r="W22" i="9"/>
  <c r="Z7" i="9"/>
  <c r="AC7" i="9"/>
  <c r="AC16" i="9"/>
  <c r="AC25" i="9"/>
  <c r="N16" i="9"/>
  <c r="Q10" i="9"/>
  <c r="N10" i="9"/>
  <c r="W16" i="9"/>
  <c r="Z19" i="9"/>
  <c r="E25" i="9"/>
  <c r="E22" i="9"/>
  <c r="E16" i="9"/>
  <c r="N7" i="9"/>
  <c r="T10" i="9"/>
  <c r="W7" i="9"/>
  <c r="W25" i="9"/>
  <c r="Z25" i="9"/>
  <c r="N13" i="9"/>
  <c r="Q22" i="9"/>
  <c r="K7" i="9"/>
  <c r="T13" i="9"/>
  <c r="T22" i="9"/>
  <c r="W19" i="9"/>
  <c r="H7" i="9"/>
  <c r="T7" i="9"/>
  <c r="T16" i="9"/>
  <c r="W13" i="9"/>
  <c r="Z13" i="9"/>
  <c r="H27" i="9"/>
  <c r="K26" i="9"/>
  <c r="E27" i="9"/>
  <c r="I28" i="9"/>
  <c r="AC26" i="9"/>
  <c r="F28" i="9"/>
  <c r="D28" i="9"/>
  <c r="AA28" i="9"/>
  <c r="AB28" i="9"/>
  <c r="E26" i="9"/>
  <c r="J28" i="9"/>
  <c r="G28" i="9"/>
  <c r="H26" i="9"/>
  <c r="H28" i="9" s="1"/>
  <c r="K27" i="9"/>
  <c r="C28" i="9"/>
  <c r="AC27" i="9"/>
  <c r="AF26" i="9"/>
  <c r="U47" i="15"/>
  <c r="Z5" i="15"/>
  <c r="AE36" i="15"/>
  <c r="AE23" i="15"/>
  <c r="AJ44" i="15"/>
  <c r="AP47" i="15"/>
  <c r="U53" i="15"/>
  <c r="V41" i="15"/>
  <c r="V20" i="15"/>
  <c r="AA16" i="15"/>
  <c r="AA33" i="15"/>
  <c r="AA51" i="15"/>
  <c r="AE33" i="15"/>
  <c r="AF52" i="15"/>
  <c r="AK9" i="15"/>
  <c r="AK41" i="15"/>
  <c r="AO46" i="15"/>
  <c r="AS44" i="15"/>
  <c r="AF18" i="15"/>
  <c r="AU53" i="15"/>
  <c r="AA27" i="15"/>
  <c r="AK29" i="15"/>
  <c r="V27" i="15"/>
  <c r="AF53" i="15"/>
  <c r="AP33" i="15"/>
  <c r="AF5" i="15"/>
  <c r="AP30" i="15"/>
  <c r="U29" i="15"/>
  <c r="U34" i="15"/>
  <c r="V13" i="15"/>
  <c r="AA56" i="15"/>
  <c r="AA47" i="15"/>
  <c r="AA23" i="15"/>
  <c r="AA53" i="15"/>
  <c r="AF38" i="15"/>
  <c r="AJ46" i="15"/>
  <c r="Z45" i="15"/>
  <c r="AA13" i="15"/>
  <c r="AF16" i="15"/>
  <c r="AK16" i="15"/>
  <c r="AP48" i="15"/>
  <c r="AP45" i="15"/>
  <c r="AP20" i="15"/>
  <c r="AT27" i="15"/>
  <c r="AO19" i="15"/>
  <c r="U30" i="15"/>
  <c r="V28" i="15"/>
  <c r="AA15" i="15"/>
  <c r="AA28" i="15"/>
  <c r="AK56" i="15"/>
  <c r="AK30" i="15"/>
  <c r="AE46" i="15"/>
  <c r="V16" i="15"/>
  <c r="P49" i="15"/>
  <c r="AA50" i="15"/>
  <c r="V45" i="15"/>
  <c r="AA52" i="15"/>
  <c r="AF45" i="15"/>
  <c r="AJ54" i="15"/>
  <c r="AK51" i="15"/>
  <c r="AK48" i="15"/>
  <c r="AU45" i="15"/>
  <c r="AP51" i="15"/>
  <c r="AF56" i="15"/>
  <c r="AE51" i="15"/>
  <c r="AJ53" i="15"/>
  <c r="AK50" i="15"/>
  <c r="AU54" i="15"/>
  <c r="AF47" i="15"/>
  <c r="AP52" i="15"/>
  <c r="V48" i="15"/>
  <c r="J50" i="15"/>
  <c r="K50" i="15" s="1"/>
  <c r="Z46" i="15"/>
  <c r="V31" i="15"/>
  <c r="AF35" i="15"/>
  <c r="AA31" i="15"/>
  <c r="AK33" i="15"/>
  <c r="AP38" i="15"/>
  <c r="AE30" i="15"/>
  <c r="AF39" i="15"/>
  <c r="AK31" i="15"/>
  <c r="AK38" i="15"/>
  <c r="AK19" i="15"/>
  <c r="AK5" i="15"/>
  <c r="AA29" i="15"/>
  <c r="AJ18" i="15"/>
  <c r="V18" i="15"/>
  <c r="AF28" i="15"/>
  <c r="AF14" i="15"/>
  <c r="AF10" i="15"/>
  <c r="AO18" i="15"/>
  <c r="AA10" i="15"/>
  <c r="P5" i="15"/>
  <c r="AF20" i="15"/>
  <c r="AK21" i="15"/>
  <c r="AP5" i="15"/>
  <c r="AO24" i="15"/>
  <c r="AA24" i="15"/>
  <c r="AA21" i="15"/>
  <c r="AF25" i="15"/>
  <c r="AO14" i="15"/>
  <c r="P23" i="15"/>
  <c r="U15" i="15"/>
  <c r="AT20" i="15"/>
  <c r="AP8" i="13"/>
  <c r="AO8" i="13"/>
  <c r="AF9" i="13"/>
  <c r="V7" i="13"/>
  <c r="AP7" i="13"/>
  <c r="AP6" i="13"/>
  <c r="U8" i="13"/>
  <c r="U6" i="13"/>
  <c r="AP9" i="13"/>
  <c r="V9" i="13"/>
  <c r="AU38" i="7"/>
  <c r="AU33" i="7"/>
  <c r="AU34" i="7"/>
  <c r="AJ22" i="29"/>
  <c r="AK22" i="29"/>
  <c r="AI22" i="29"/>
  <c r="AB22" i="29"/>
  <c r="AC22" i="29"/>
  <c r="AD22" i="29"/>
  <c r="U22" i="29"/>
  <c r="V22" i="29"/>
  <c r="W22" i="29"/>
  <c r="O22" i="29"/>
  <c r="N22" i="29"/>
  <c r="P22" i="29"/>
  <c r="AK21" i="29"/>
  <c r="AI21" i="29"/>
  <c r="AJ21" i="29"/>
  <c r="AD21" i="29"/>
  <c r="AC21" i="29"/>
  <c r="AB21" i="29"/>
  <c r="W21" i="29"/>
  <c r="U21" i="29"/>
  <c r="V21" i="29"/>
  <c r="P21" i="29"/>
  <c r="O21" i="29"/>
  <c r="N21" i="29"/>
  <c r="AK20" i="29"/>
  <c r="AJ20" i="29"/>
  <c r="AI20" i="29"/>
  <c r="AD20" i="29"/>
  <c r="AB20" i="29"/>
  <c r="AC20" i="29"/>
  <c r="W20" i="29"/>
  <c r="V20" i="29"/>
  <c r="U20" i="29"/>
  <c r="P20" i="29"/>
  <c r="N20" i="29"/>
  <c r="O20" i="29"/>
  <c r="U5" i="29"/>
  <c r="V5" i="29"/>
  <c r="BD5" i="29"/>
  <c r="BE5" i="29"/>
  <c r="N6" i="29"/>
  <c r="O6" i="29"/>
  <c r="P6" i="29"/>
  <c r="AI6" i="29"/>
  <c r="AJ6" i="29"/>
  <c r="AW7" i="29"/>
  <c r="AX7" i="29"/>
  <c r="AA10" i="29"/>
  <c r="R34" i="29"/>
  <c r="T34" i="29" s="1"/>
  <c r="U34" i="29" s="1"/>
  <c r="AW19" i="29"/>
  <c r="AY8" i="29"/>
  <c r="AX8" i="29"/>
  <c r="AQ9" i="29"/>
  <c r="AR9" i="29"/>
  <c r="AJ10" i="29"/>
  <c r="AK10" i="29"/>
  <c r="AI10" i="29"/>
  <c r="AB10" i="29"/>
  <c r="AD10" i="29"/>
  <c r="AC10" i="29"/>
  <c r="V10" i="29"/>
  <c r="U10" i="29"/>
  <c r="W10" i="29"/>
  <c r="AJ9" i="29"/>
  <c r="AK9" i="29"/>
  <c r="AI9" i="29"/>
  <c r="AD9" i="29"/>
  <c r="AB9" i="29"/>
  <c r="AC9" i="29"/>
  <c r="W9" i="29"/>
  <c r="U9" i="29"/>
  <c r="V9" i="29"/>
  <c r="P9" i="29"/>
  <c r="N9" i="29"/>
  <c r="O9" i="29"/>
  <c r="AK8" i="29"/>
  <c r="AI8" i="29"/>
  <c r="AJ8" i="29"/>
  <c r="AD8" i="29"/>
  <c r="AB8" i="29"/>
  <c r="AC8" i="29"/>
  <c r="W8" i="29"/>
  <c r="U8" i="29"/>
  <c r="V8" i="29"/>
  <c r="O8" i="29"/>
  <c r="P8" i="29"/>
  <c r="N8" i="29"/>
  <c r="O50" i="15"/>
  <c r="P50" i="15" s="1"/>
  <c r="E50" i="15"/>
  <c r="F50" i="15" s="1"/>
  <c r="AU26" i="15"/>
  <c r="AT26" i="15"/>
  <c r="Q21" i="15"/>
  <c r="P21" i="15"/>
  <c r="Q27" i="15"/>
  <c r="P27" i="15"/>
  <c r="AT40" i="15"/>
  <c r="AU40" i="15"/>
  <c r="E39" i="15"/>
  <c r="F39" i="15" s="1"/>
  <c r="G38" i="15"/>
  <c r="F38" i="15"/>
  <c r="J24" i="15"/>
  <c r="K24" i="15" s="1"/>
  <c r="E24" i="15"/>
  <c r="F24" i="15" s="1"/>
  <c r="AT24" i="15"/>
  <c r="AU24" i="15"/>
  <c r="AT23" i="15"/>
  <c r="AU23" i="15"/>
  <c r="AT21" i="15"/>
  <c r="AU21" i="15"/>
  <c r="AE19" i="15"/>
  <c r="AF19" i="15"/>
  <c r="J9" i="15"/>
  <c r="K9" i="15" s="1"/>
  <c r="G27" i="13"/>
  <c r="F27" i="13"/>
  <c r="L30" i="13"/>
  <c r="K30" i="13"/>
  <c r="AU14" i="11"/>
  <c r="AT14" i="11"/>
  <c r="L22" i="11"/>
  <c r="K22" i="11"/>
  <c r="L23" i="11"/>
  <c r="K23" i="11"/>
  <c r="L31" i="11"/>
  <c r="K31" i="11"/>
  <c r="AU30" i="11"/>
  <c r="AT30" i="11"/>
  <c r="P31" i="11"/>
  <c r="Q31" i="11"/>
  <c r="AT40" i="7"/>
  <c r="AU40" i="7"/>
  <c r="AT36" i="7"/>
  <c r="AU36" i="7"/>
  <c r="AT44" i="7"/>
  <c r="AU44" i="7"/>
  <c r="AT43" i="7"/>
  <c r="AU43" i="7"/>
  <c r="AT42" i="7"/>
  <c r="AU42" i="7"/>
  <c r="AT24" i="7"/>
  <c r="AU24" i="7"/>
  <c r="AU20" i="7"/>
  <c r="AT20" i="7"/>
  <c r="AT18" i="7"/>
  <c r="AU18" i="7"/>
  <c r="AU17" i="7"/>
  <c r="AT17" i="7"/>
  <c r="AT10" i="7"/>
  <c r="AU10" i="7"/>
  <c r="AU8" i="7"/>
  <c r="AT8" i="7"/>
  <c r="AT7" i="7"/>
  <c r="AU7" i="7"/>
  <c r="L9" i="7"/>
  <c r="K9" i="7"/>
  <c r="Q10" i="7"/>
  <c r="P10" i="7"/>
  <c r="L11" i="7"/>
  <c r="K11" i="7"/>
  <c r="AA26" i="7"/>
  <c r="Z26" i="7"/>
  <c r="V26" i="7"/>
  <c r="U26" i="7"/>
  <c r="AK23" i="7"/>
  <c r="AJ23" i="7"/>
  <c r="V23" i="7"/>
  <c r="U23" i="7"/>
  <c r="AP22" i="7"/>
  <c r="AO22" i="7"/>
  <c r="V22" i="7"/>
  <c r="U22" i="7"/>
  <c r="AA21" i="7"/>
  <c r="Z21" i="7"/>
  <c r="AK20" i="7"/>
  <c r="AJ20" i="7"/>
  <c r="V20" i="7"/>
  <c r="U20" i="7"/>
  <c r="V19" i="7"/>
  <c r="U19" i="7"/>
  <c r="AP17" i="7"/>
  <c r="AO17" i="7"/>
  <c r="AF17" i="7"/>
  <c r="AE17" i="7"/>
  <c r="AF16" i="7"/>
  <c r="AE16" i="7"/>
  <c r="AF12" i="7"/>
  <c r="AE12" i="7"/>
  <c r="AF11" i="7"/>
  <c r="AE11" i="7"/>
  <c r="AF9" i="7"/>
  <c r="AE9" i="7"/>
  <c r="AA6" i="7"/>
  <c r="Z6" i="7"/>
  <c r="AK5" i="7"/>
  <c r="AJ5" i="7"/>
  <c r="E28" i="7"/>
  <c r="AF23" i="7"/>
  <c r="AE23" i="7"/>
  <c r="AK22" i="7"/>
  <c r="AJ22" i="7"/>
  <c r="AP21" i="7"/>
  <c r="AO21" i="7"/>
  <c r="AK21" i="7"/>
  <c r="AJ21" i="7"/>
  <c r="AA20" i="7"/>
  <c r="Z20" i="7"/>
  <c r="AK18" i="7"/>
  <c r="AJ18" i="7"/>
  <c r="AA18" i="7"/>
  <c r="Z18" i="7"/>
  <c r="AK17" i="7"/>
  <c r="AJ17" i="7"/>
  <c r="AA17" i="7"/>
  <c r="Z17" i="7"/>
  <c r="AP12" i="7"/>
  <c r="AO12" i="7"/>
  <c r="V12" i="7"/>
  <c r="U12" i="7"/>
  <c r="V11" i="7"/>
  <c r="U11" i="7"/>
  <c r="AK9" i="7"/>
  <c r="AJ9" i="7"/>
  <c r="AA9" i="7"/>
  <c r="Z9" i="7"/>
  <c r="V8" i="7"/>
  <c r="U8" i="7"/>
  <c r="AK7" i="7"/>
  <c r="AJ7" i="7"/>
  <c r="AA7" i="7"/>
  <c r="Z7" i="7"/>
  <c r="AF6" i="7"/>
  <c r="AE6" i="7"/>
  <c r="AA5" i="7"/>
  <c r="Z5" i="7"/>
  <c r="AV13" i="29"/>
  <c r="AX13" i="29" s="1"/>
  <c r="AW5" i="29"/>
  <c r="AX5" i="29"/>
  <c r="AW6" i="29"/>
  <c r="AX6" i="29"/>
  <c r="V7" i="29"/>
  <c r="U7" i="29"/>
  <c r="W7" i="29"/>
  <c r="AW32" i="29"/>
  <c r="AY32" i="29"/>
  <c r="AY29" i="29"/>
  <c r="AX29" i="29"/>
  <c r="AX26" i="29"/>
  <c r="AW26" i="29"/>
  <c r="AY18" i="29"/>
  <c r="AX18" i="29"/>
  <c r="AW15" i="29"/>
  <c r="AX15" i="29"/>
  <c r="AY10" i="29"/>
  <c r="AW21" i="29"/>
  <c r="AY21" i="29"/>
  <c r="AB17" i="29"/>
  <c r="AC17" i="29"/>
  <c r="AZ34" i="29"/>
  <c r="AY13" i="29"/>
  <c r="C34" i="29"/>
  <c r="D34" i="29"/>
  <c r="E34" i="29"/>
  <c r="L31" i="29"/>
  <c r="L34" i="29"/>
  <c r="M34" i="29" s="1"/>
  <c r="N34" i="29" s="1"/>
  <c r="BC34" i="29"/>
  <c r="BD34" i="29" s="1"/>
  <c r="AV34" i="29"/>
  <c r="AW34" i="29" s="1"/>
  <c r="AO34" i="29"/>
  <c r="AP34" i="29" s="1"/>
  <c r="AH34" i="29"/>
  <c r="AI34" i="29" s="1"/>
  <c r="AA34" i="29"/>
  <c r="AB34" i="29" s="1"/>
  <c r="O9" i="15"/>
  <c r="P9" i="15" s="1"/>
  <c r="AT41" i="15"/>
  <c r="AU41" i="15"/>
  <c r="AT35" i="15"/>
  <c r="AU35" i="15"/>
  <c r="K5" i="15"/>
  <c r="L5" i="15"/>
  <c r="L13" i="15"/>
  <c r="K13" i="15"/>
  <c r="Q20" i="15"/>
  <c r="O24" i="15"/>
  <c r="P24" i="15" s="1"/>
  <c r="G23" i="15"/>
  <c r="F23" i="15"/>
  <c r="V46" i="15"/>
  <c r="U46" i="15"/>
  <c r="AU31" i="15"/>
  <c r="AT31" i="15"/>
  <c r="AU30" i="15"/>
  <c r="AT30" i="15"/>
  <c r="AU25" i="15"/>
  <c r="AT25" i="15"/>
  <c r="AU18" i="15"/>
  <c r="AT18" i="15"/>
  <c r="AU16" i="15"/>
  <c r="AT16" i="15"/>
  <c r="AU5" i="15"/>
  <c r="AT5" i="15"/>
  <c r="L26" i="15"/>
  <c r="K26" i="15"/>
  <c r="Q26" i="15"/>
  <c r="P26" i="15"/>
  <c r="L36" i="15"/>
  <c r="K36" i="15"/>
  <c r="Q38" i="15"/>
  <c r="P38" i="15"/>
  <c r="G47" i="15"/>
  <c r="F47" i="15"/>
  <c r="G48" i="15"/>
  <c r="F48" i="15"/>
  <c r="AR31" i="29"/>
  <c r="AQ31" i="29"/>
  <c r="T33" i="29"/>
  <c r="AX31" i="29"/>
  <c r="AY28" i="29"/>
  <c r="AX28" i="29"/>
  <c r="AX25" i="29"/>
  <c r="AW25" i="29"/>
  <c r="AY19" i="29"/>
  <c r="AW13" i="29"/>
  <c r="AX10" i="29"/>
  <c r="AW10" i="29"/>
  <c r="AY31" i="29"/>
  <c r="F7" i="29"/>
  <c r="AY22" i="29"/>
  <c r="AW22" i="29"/>
  <c r="BC33" i="29"/>
  <c r="AY16" i="29"/>
  <c r="AX16" i="29"/>
  <c r="G7" i="29"/>
  <c r="I7" i="29"/>
  <c r="H7" i="29"/>
  <c r="M7" i="29"/>
  <c r="P7" i="29" s="1"/>
  <c r="AC7" i="29"/>
  <c r="AD7" i="29"/>
  <c r="AB7" i="29"/>
  <c r="AI7" i="29"/>
  <c r="AK7" i="29"/>
  <c r="AJ7" i="29"/>
  <c r="BD7" i="29"/>
  <c r="BF7" i="29"/>
  <c r="BE7" i="29"/>
  <c r="M33" i="29"/>
  <c r="N33" i="29" s="1"/>
  <c r="Q31" i="29"/>
  <c r="T31" i="29" s="1"/>
  <c r="U31" i="29" s="1"/>
  <c r="T32" i="29"/>
  <c r="U32" i="29" s="1"/>
  <c r="M32" i="29"/>
  <c r="N32" i="29" s="1"/>
  <c r="AW31" i="29"/>
  <c r="AI31" i="29"/>
  <c r="AJ31" i="29"/>
  <c r="G28" i="29"/>
  <c r="G22" i="29"/>
  <c r="I22" i="29"/>
  <c r="G25" i="29"/>
  <c r="I25" i="29"/>
  <c r="H28" i="29"/>
  <c r="G13" i="29"/>
  <c r="H13" i="29"/>
  <c r="H16" i="29"/>
  <c r="I16" i="29"/>
  <c r="G19" i="29"/>
  <c r="I19" i="29"/>
  <c r="H10" i="29"/>
  <c r="I10" i="29"/>
  <c r="H32" i="29"/>
  <c r="I32" i="29"/>
  <c r="H33" i="29"/>
  <c r="I33" i="29"/>
  <c r="F31" i="29"/>
  <c r="G31" i="29" s="1"/>
  <c r="BC32" i="29"/>
  <c r="O29" i="15"/>
  <c r="E9" i="15"/>
  <c r="L18" i="15"/>
  <c r="K18" i="15"/>
  <c r="L20" i="15"/>
  <c r="K20" i="15"/>
  <c r="G27" i="15"/>
  <c r="F27" i="15"/>
  <c r="G35" i="15"/>
  <c r="F35" i="15"/>
  <c r="G36" i="15"/>
  <c r="F36" i="15"/>
  <c r="L49" i="15"/>
  <c r="K49" i="15"/>
  <c r="AT28" i="15"/>
  <c r="AU28" i="15"/>
  <c r="G25" i="15"/>
  <c r="E29" i="15"/>
  <c r="J29" i="15"/>
  <c r="K25" i="15"/>
  <c r="AU34" i="15"/>
  <c r="AU19" i="15"/>
  <c r="J19" i="15"/>
  <c r="Q50" i="15"/>
  <c r="E19" i="15"/>
  <c r="AU50" i="15"/>
  <c r="AT50" i="15"/>
  <c r="AU44" i="15"/>
  <c r="AT44" i="15"/>
  <c r="AS14" i="15"/>
  <c r="L21" i="15"/>
  <c r="K21" i="15"/>
  <c r="G33" i="15"/>
  <c r="F33" i="15"/>
  <c r="E53" i="15"/>
  <c r="O53" i="15"/>
  <c r="P53" i="15" s="1"/>
  <c r="AU39" i="15"/>
  <c r="AT39" i="15"/>
  <c r="G30" i="15"/>
  <c r="E34" i="15"/>
  <c r="F30" i="15"/>
  <c r="Q30" i="15"/>
  <c r="O34" i="15"/>
  <c r="AU29" i="15"/>
  <c r="AT29" i="15"/>
  <c r="O54" i="15"/>
  <c r="P54" i="15" s="1"/>
  <c r="AT15" i="15"/>
  <c r="AU15" i="15"/>
  <c r="Q15" i="15"/>
  <c r="O19" i="15"/>
  <c r="P15" i="15"/>
  <c r="L16" i="15"/>
  <c r="J52" i="15"/>
  <c r="K52" i="15" s="1"/>
  <c r="Q16" i="15"/>
  <c r="P16" i="15"/>
  <c r="Q18" i="15"/>
  <c r="P18" i="15"/>
  <c r="AT13" i="15"/>
  <c r="AU13" i="15"/>
  <c r="E14" i="15"/>
  <c r="F14" i="15" s="1"/>
  <c r="E51" i="15"/>
  <c r="L10" i="15"/>
  <c r="J14" i="15"/>
  <c r="Q10" i="15"/>
  <c r="O51" i="15"/>
  <c r="O14" i="15"/>
  <c r="G13" i="15"/>
  <c r="F13" i="15"/>
  <c r="E54" i="15"/>
  <c r="F54" i="15" s="1"/>
  <c r="F9" i="15"/>
  <c r="G9" i="15"/>
  <c r="Q9" i="15"/>
  <c r="N56" i="15"/>
  <c r="G54" i="15"/>
  <c r="AS9" i="15"/>
  <c r="G15" i="28"/>
  <c r="F15" i="28"/>
  <c r="AK36" i="28"/>
  <c r="AK17" i="28"/>
  <c r="AI20" i="28"/>
  <c r="G17" i="28"/>
  <c r="E20" i="28"/>
  <c r="AK16" i="28"/>
  <c r="AJ16" i="28"/>
  <c r="G13" i="28"/>
  <c r="E16" i="28"/>
  <c r="AI12" i="28"/>
  <c r="AJ9" i="28"/>
  <c r="G9" i="28"/>
  <c r="E12" i="28"/>
  <c r="AS44" i="13"/>
  <c r="AN16" i="13"/>
  <c r="AO12" i="13"/>
  <c r="AT37" i="13"/>
  <c r="AU37" i="13"/>
  <c r="AT26" i="13"/>
  <c r="AU26" i="13"/>
  <c r="L10" i="13"/>
  <c r="K10" i="13"/>
  <c r="L23" i="13"/>
  <c r="K23" i="13"/>
  <c r="L31" i="13"/>
  <c r="K31" i="13"/>
  <c r="AS32" i="13"/>
  <c r="AU32" i="13" s="1"/>
  <c r="AT32" i="13"/>
  <c r="AU31" i="13"/>
  <c r="AT31" i="13"/>
  <c r="AU30" i="13"/>
  <c r="AT30" i="13"/>
  <c r="AU29" i="13"/>
  <c r="AT29" i="13"/>
  <c r="F29" i="13"/>
  <c r="G29" i="13"/>
  <c r="E32" i="13"/>
  <c r="L29" i="13"/>
  <c r="J32" i="13"/>
  <c r="K29" i="13"/>
  <c r="Q29" i="13"/>
  <c r="O32" i="13"/>
  <c r="P29" i="13"/>
  <c r="F30" i="13"/>
  <c r="G30" i="13"/>
  <c r="F31" i="13"/>
  <c r="G31" i="13"/>
  <c r="Z25" i="13"/>
  <c r="AA25" i="13"/>
  <c r="AS16" i="13"/>
  <c r="AU16" i="13" s="1"/>
  <c r="AT16" i="13"/>
  <c r="AU15" i="13"/>
  <c r="AT15" i="13"/>
  <c r="AT14" i="13"/>
  <c r="AU14" i="13"/>
  <c r="AT13" i="13"/>
  <c r="AU13" i="13"/>
  <c r="F13" i="13"/>
  <c r="G13" i="13"/>
  <c r="E16" i="13"/>
  <c r="L13" i="13"/>
  <c r="J16" i="13"/>
  <c r="P13" i="13"/>
  <c r="Q13" i="13"/>
  <c r="O16" i="13"/>
  <c r="F14" i="13"/>
  <c r="G14" i="13"/>
  <c r="K14" i="13"/>
  <c r="L14" i="13"/>
  <c r="P14" i="13"/>
  <c r="Q14" i="13"/>
  <c r="F15" i="13"/>
  <c r="G15" i="13"/>
  <c r="K15" i="13"/>
  <c r="L15" i="13"/>
  <c r="P15" i="13"/>
  <c r="Q15" i="13"/>
  <c r="AO16" i="13"/>
  <c r="AP16" i="13"/>
  <c r="AS12" i="13"/>
  <c r="AU12" i="13" s="1"/>
  <c r="AT12" i="13"/>
  <c r="AU10" i="13"/>
  <c r="AT10" i="13"/>
  <c r="AT9" i="13"/>
  <c r="AU9" i="13"/>
  <c r="F9" i="13"/>
  <c r="G9" i="13"/>
  <c r="E12" i="13"/>
  <c r="K9" i="13"/>
  <c r="L9" i="13"/>
  <c r="J12" i="13"/>
  <c r="P9" i="13"/>
  <c r="Q9" i="13"/>
  <c r="O12" i="13"/>
  <c r="F10" i="13"/>
  <c r="G10" i="13"/>
  <c r="P10" i="13"/>
  <c r="Q10" i="13"/>
  <c r="K11" i="13"/>
  <c r="L11" i="13"/>
  <c r="P11" i="13"/>
  <c r="Q11" i="13"/>
  <c r="AA9" i="13"/>
  <c r="Z9" i="13"/>
  <c r="AT44" i="13"/>
  <c r="AU44" i="13"/>
  <c r="AT21" i="13"/>
  <c r="AU21" i="13"/>
  <c r="AT19" i="13"/>
  <c r="AU19" i="13"/>
  <c r="AT18" i="13"/>
  <c r="AU18" i="13"/>
  <c r="AT5" i="13"/>
  <c r="AU5" i="13"/>
  <c r="Q22" i="13"/>
  <c r="P22" i="13"/>
  <c r="Q30" i="13"/>
  <c r="P30" i="13"/>
  <c r="L22" i="13"/>
  <c r="K22" i="13"/>
  <c r="G26" i="13"/>
  <c r="F26" i="13"/>
  <c r="Q26" i="13"/>
  <c r="P26" i="13"/>
  <c r="L27" i="13"/>
  <c r="K27" i="13"/>
  <c r="P31" i="13"/>
  <c r="Q31" i="13"/>
  <c r="AS40" i="13"/>
  <c r="AU40" i="13" s="1"/>
  <c r="AT40" i="13"/>
  <c r="F25" i="13"/>
  <c r="G25" i="13"/>
  <c r="E28" i="13"/>
  <c r="L25" i="13"/>
  <c r="J28" i="13"/>
  <c r="Q25" i="13"/>
  <c r="O28" i="13"/>
  <c r="K26" i="13"/>
  <c r="L26" i="13"/>
  <c r="P27" i="13"/>
  <c r="Q27" i="13"/>
  <c r="AU28" i="13"/>
  <c r="AS24" i="13"/>
  <c r="AU24" i="13" s="1"/>
  <c r="AT24" i="13"/>
  <c r="F21" i="13"/>
  <c r="G21" i="13"/>
  <c r="E24" i="13"/>
  <c r="L21" i="13"/>
  <c r="J24" i="13"/>
  <c r="P21" i="13"/>
  <c r="Q21" i="13"/>
  <c r="O24" i="13"/>
  <c r="F22" i="13"/>
  <c r="G22" i="13"/>
  <c r="F23" i="13"/>
  <c r="G23" i="13"/>
  <c r="P23" i="13"/>
  <c r="Q23" i="13"/>
  <c r="AS20" i="13"/>
  <c r="F17" i="13"/>
  <c r="G17" i="13"/>
  <c r="E20" i="13"/>
  <c r="K17" i="13"/>
  <c r="L17" i="13"/>
  <c r="J20" i="13"/>
  <c r="Q17" i="13"/>
  <c r="O20" i="13"/>
  <c r="F18" i="13"/>
  <c r="G18" i="13"/>
  <c r="K18" i="13"/>
  <c r="L18" i="13"/>
  <c r="Q18" i="13"/>
  <c r="P18" i="13"/>
  <c r="G19" i="13"/>
  <c r="F19" i="13"/>
  <c r="L19" i="13"/>
  <c r="K19" i="13"/>
  <c r="P19" i="13"/>
  <c r="Q19" i="13"/>
  <c r="AP20" i="13"/>
  <c r="AO20" i="13"/>
  <c r="M44" i="13"/>
  <c r="C44" i="13"/>
  <c r="AS8" i="13"/>
  <c r="AU7" i="13"/>
  <c r="AT7" i="13"/>
  <c r="AU6" i="13"/>
  <c r="AT6" i="13"/>
  <c r="G5" i="13"/>
  <c r="E8" i="13"/>
  <c r="E41" i="13"/>
  <c r="L5" i="13"/>
  <c r="J8" i="13"/>
  <c r="J41" i="13"/>
  <c r="P5" i="13"/>
  <c r="Q5" i="13"/>
  <c r="O41" i="13"/>
  <c r="O8" i="13"/>
  <c r="Q8" i="13" s="1"/>
  <c r="F6" i="13"/>
  <c r="G6" i="13"/>
  <c r="E42" i="13"/>
  <c r="L6" i="13"/>
  <c r="J42" i="13"/>
  <c r="Q6" i="13"/>
  <c r="O42" i="13"/>
  <c r="F7" i="13"/>
  <c r="G7" i="13"/>
  <c r="E43" i="13"/>
  <c r="L7" i="13"/>
  <c r="J43" i="13"/>
  <c r="Q7" i="13"/>
  <c r="O43" i="13"/>
  <c r="D44" i="13"/>
  <c r="G8" i="13"/>
  <c r="K8" i="13"/>
  <c r="H44" i="13"/>
  <c r="I44" i="13"/>
  <c r="L8" i="13"/>
  <c r="N44" i="13"/>
  <c r="L30" i="11"/>
  <c r="K30" i="11"/>
  <c r="Q10" i="11"/>
  <c r="P10" i="11"/>
  <c r="Q15" i="11"/>
  <c r="P15" i="11"/>
  <c r="Q22" i="11"/>
  <c r="P22" i="11"/>
  <c r="AT36" i="11"/>
  <c r="AU36" i="11"/>
  <c r="AT33" i="11"/>
  <c r="AU33" i="11"/>
  <c r="F32" i="11"/>
  <c r="G32" i="11"/>
  <c r="F28" i="11"/>
  <c r="G28" i="11"/>
  <c r="F24" i="11"/>
  <c r="G24" i="11"/>
  <c r="G20" i="11"/>
  <c r="F20" i="11"/>
  <c r="L19" i="11"/>
  <c r="K19" i="11"/>
  <c r="Q19" i="11"/>
  <c r="P19" i="11"/>
  <c r="F16" i="11"/>
  <c r="G16" i="11"/>
  <c r="F12" i="11"/>
  <c r="G12" i="11"/>
  <c r="F8" i="11"/>
  <c r="G8" i="11"/>
  <c r="E44" i="11"/>
  <c r="F42" i="11"/>
  <c r="G42" i="11"/>
  <c r="F43" i="11"/>
  <c r="G43" i="11"/>
  <c r="AU39" i="7"/>
  <c r="AT39" i="7"/>
  <c r="AT35" i="7"/>
  <c r="AU35" i="7"/>
  <c r="AU32" i="7"/>
  <c r="AT32" i="7"/>
  <c r="AU29" i="7"/>
  <c r="AT29" i="7"/>
  <c r="AU27" i="7"/>
  <c r="AT27" i="7"/>
  <c r="AU23" i="7"/>
  <c r="AT23" i="7"/>
  <c r="AU21" i="7"/>
  <c r="AT21" i="7"/>
  <c r="AU19" i="7"/>
  <c r="AT19" i="7"/>
  <c r="AT16" i="7"/>
  <c r="AU16" i="7"/>
  <c r="AT15" i="7"/>
  <c r="AU15" i="7"/>
  <c r="AT6" i="7"/>
  <c r="AU6" i="7"/>
  <c r="L6" i="7"/>
  <c r="K6" i="7"/>
  <c r="Q7" i="7"/>
  <c r="P7" i="7"/>
  <c r="Q8" i="7"/>
  <c r="P8" i="7"/>
  <c r="Q9" i="7"/>
  <c r="P9" i="7"/>
  <c r="G10" i="7"/>
  <c r="F10" i="7"/>
  <c r="E12" i="7"/>
  <c r="J12" i="7"/>
  <c r="Q12" i="7"/>
  <c r="P12" i="7"/>
  <c r="Q16" i="7"/>
  <c r="P16" i="7"/>
  <c r="L17" i="7"/>
  <c r="K17" i="7"/>
  <c r="P17" i="7"/>
  <c r="Q17" i="7"/>
  <c r="G19" i="7"/>
  <c r="F19" i="7"/>
  <c r="L19" i="7"/>
  <c r="K19" i="7"/>
  <c r="E20" i="7"/>
  <c r="J20" i="7"/>
  <c r="Q20" i="7"/>
  <c r="P20" i="7"/>
  <c r="F21" i="7"/>
  <c r="G21" i="7"/>
  <c r="K21" i="7"/>
  <c r="L21" i="7"/>
  <c r="Q21" i="7"/>
  <c r="P21" i="7"/>
  <c r="F22" i="7"/>
  <c r="G22" i="7"/>
  <c r="Q22" i="7"/>
  <c r="P22" i="7"/>
  <c r="E24" i="7"/>
  <c r="J24" i="7"/>
  <c r="F26" i="7"/>
  <c r="G26" i="7"/>
  <c r="J28" i="7"/>
  <c r="G31" i="7"/>
  <c r="F31" i="7"/>
  <c r="E32" i="7"/>
  <c r="J32" i="7"/>
  <c r="U44" i="7"/>
  <c r="V44" i="7"/>
  <c r="AJ43" i="7"/>
  <c r="AK43" i="7"/>
  <c r="AF43" i="7"/>
  <c r="AE43" i="7"/>
  <c r="Z43" i="7"/>
  <c r="AA43" i="7"/>
  <c r="U43" i="7"/>
  <c r="V43" i="7"/>
  <c r="AF42" i="7"/>
  <c r="AE42" i="7"/>
  <c r="U42" i="7"/>
  <c r="V42" i="7"/>
  <c r="AK41" i="7"/>
  <c r="AJ41" i="7"/>
  <c r="AP38" i="7"/>
  <c r="AO38" i="7"/>
  <c r="AK37" i="7"/>
  <c r="AJ37" i="7"/>
  <c r="V37" i="7"/>
  <c r="U37" i="7"/>
  <c r="V35" i="7"/>
  <c r="U35" i="7"/>
  <c r="AP33" i="7"/>
  <c r="AO33" i="7"/>
  <c r="V33" i="7"/>
  <c r="U33" i="7"/>
  <c r="V32" i="7"/>
  <c r="U32" i="7"/>
  <c r="V29" i="7"/>
  <c r="U29" i="7"/>
  <c r="V28" i="7"/>
  <c r="U28" i="7"/>
  <c r="AJ27" i="7"/>
  <c r="AK27" i="7"/>
  <c r="AF27" i="7"/>
  <c r="AE27" i="7"/>
  <c r="Z27" i="7"/>
  <c r="AA27" i="7"/>
  <c r="V27" i="7"/>
  <c r="U27" i="7"/>
  <c r="AJ26" i="7"/>
  <c r="AK26" i="7"/>
  <c r="AE26" i="7"/>
  <c r="AF26" i="7"/>
  <c r="AK25" i="7"/>
  <c r="AJ25" i="7"/>
  <c r="AP24" i="7"/>
  <c r="AO24" i="7"/>
  <c r="AK24" i="7"/>
  <c r="AJ24" i="7"/>
  <c r="AF20" i="7"/>
  <c r="AE20" i="7"/>
  <c r="AP19" i="7"/>
  <c r="AO19" i="7"/>
  <c r="AO18" i="7"/>
  <c r="AP18" i="7"/>
  <c r="U18" i="7"/>
  <c r="V18" i="7"/>
  <c r="V16" i="7"/>
  <c r="U16" i="7"/>
  <c r="AK15" i="7"/>
  <c r="AJ15" i="7"/>
  <c r="AF15" i="7"/>
  <c r="AE15" i="7"/>
  <c r="Z12" i="7"/>
  <c r="AA12" i="7"/>
  <c r="AP11" i="7"/>
  <c r="AO11" i="7"/>
  <c r="AJ11" i="7"/>
  <c r="AK11" i="7"/>
  <c r="AO10" i="7"/>
  <c r="AP10" i="7"/>
  <c r="AE10" i="7"/>
  <c r="AF10" i="7"/>
  <c r="AA10" i="7"/>
  <c r="Z10" i="7"/>
  <c r="U10" i="7"/>
  <c r="V10" i="7"/>
  <c r="AO9" i="7"/>
  <c r="AP9" i="7"/>
  <c r="AK8" i="7"/>
  <c r="AJ8" i="7"/>
  <c r="AA8" i="7"/>
  <c r="Z8" i="7"/>
  <c r="AF7" i="7"/>
  <c r="AE7" i="7"/>
  <c r="V5" i="7"/>
  <c r="U5" i="7"/>
  <c r="AU37" i="7"/>
  <c r="AT37" i="7"/>
  <c r="V40" i="7"/>
  <c r="U40" i="7"/>
  <c r="AF39" i="7"/>
  <c r="AE39" i="7"/>
  <c r="AK38" i="7"/>
  <c r="AJ38" i="7"/>
  <c r="AA38" i="7"/>
  <c r="Z38" i="7"/>
  <c r="AP37" i="7"/>
  <c r="AO37" i="7"/>
  <c r="S55" i="15"/>
  <c r="S50" i="15"/>
  <c r="AU30" i="7"/>
  <c r="AT30" i="7"/>
  <c r="F29" i="7"/>
  <c r="G29" i="7"/>
  <c r="P32" i="7"/>
  <c r="Q32" i="7"/>
  <c r="AO32" i="7"/>
  <c r="AP32" i="7"/>
  <c r="AJ32" i="7"/>
  <c r="AK32" i="7"/>
  <c r="AE32" i="7"/>
  <c r="AF32" i="7"/>
  <c r="Z32" i="7"/>
  <c r="AA32" i="7"/>
  <c r="AJ31" i="7"/>
  <c r="AK31" i="7"/>
  <c r="AF31" i="7"/>
  <c r="AE31" i="7"/>
  <c r="U31" i="7"/>
  <c r="V31" i="7"/>
  <c r="AE30" i="7"/>
  <c r="AF30" i="7"/>
  <c r="Z30" i="7"/>
  <c r="AA30" i="7"/>
  <c r="AE29" i="7"/>
  <c r="AF29" i="7"/>
  <c r="AA29" i="7"/>
  <c r="Z29" i="7"/>
  <c r="Z23" i="7"/>
  <c r="AA23" i="7"/>
  <c r="J16" i="7"/>
  <c r="H44" i="7"/>
  <c r="AU13" i="7"/>
  <c r="AT13" i="7"/>
  <c r="E41" i="7"/>
  <c r="G13" i="7"/>
  <c r="L13" i="7"/>
  <c r="J41" i="7"/>
  <c r="E42" i="7"/>
  <c r="G14" i="7"/>
  <c r="L14" i="7"/>
  <c r="J42" i="7"/>
  <c r="Q14" i="7"/>
  <c r="O42" i="7"/>
  <c r="Q42" i="7" s="1"/>
  <c r="E43" i="7"/>
  <c r="G15" i="7"/>
  <c r="Q15" i="7"/>
  <c r="O43" i="7"/>
  <c r="C44" i="7"/>
  <c r="E16" i="7"/>
  <c r="F16" i="7" s="1"/>
  <c r="G16" i="7"/>
  <c r="D44" i="7"/>
  <c r="AK16" i="7"/>
  <c r="AJ16" i="7"/>
  <c r="AA16" i="7"/>
  <c r="Z16" i="7"/>
  <c r="Z15" i="7"/>
  <c r="AA15" i="7"/>
  <c r="AO14" i="7"/>
  <c r="AP14" i="7"/>
  <c r="AK14" i="7"/>
  <c r="AJ14" i="7"/>
  <c r="AE14" i="7"/>
  <c r="AF14" i="7"/>
  <c r="Z14" i="7"/>
  <c r="AA14" i="7"/>
  <c r="U14" i="7"/>
  <c r="V14" i="7"/>
  <c r="AP13" i="7"/>
  <c r="AO13" i="7"/>
  <c r="AK13" i="7"/>
  <c r="AJ13" i="7"/>
  <c r="Z13" i="7"/>
  <c r="AA13" i="7"/>
  <c r="P42" i="7"/>
  <c r="F5" i="7"/>
  <c r="G5" i="7"/>
  <c r="K5" i="7"/>
  <c r="L5" i="7"/>
  <c r="Q5" i="7"/>
  <c r="O41" i="7"/>
  <c r="F7" i="7"/>
  <c r="G7" i="7"/>
  <c r="K7" i="7"/>
  <c r="L7" i="7"/>
  <c r="J43" i="7"/>
  <c r="E8" i="7"/>
  <c r="F8" i="7" s="1"/>
  <c r="J8" i="7"/>
  <c r="I44" i="7"/>
  <c r="AO6" i="7"/>
  <c r="AP6" i="7"/>
  <c r="AJ6" i="7"/>
  <c r="AK6" i="7"/>
  <c r="U6" i="7"/>
  <c r="V6" i="7"/>
  <c r="AE5" i="7"/>
  <c r="AF5" i="7"/>
  <c r="AZ23" i="18"/>
  <c r="AY23" i="18"/>
  <c r="AZ20" i="18"/>
  <c r="AY20" i="18"/>
  <c r="AZ17" i="18"/>
  <c r="AY17" i="18"/>
  <c r="AZ14" i="18"/>
  <c r="AY14" i="18"/>
  <c r="AW28" i="18"/>
  <c r="AX27" i="18"/>
  <c r="G11" i="17"/>
  <c r="F11" i="17"/>
  <c r="L15" i="17"/>
  <c r="K15" i="17"/>
  <c r="Q15" i="17"/>
  <c r="P15" i="17"/>
  <c r="L18" i="17"/>
  <c r="K18" i="17"/>
  <c r="Q22" i="17"/>
  <c r="P22" i="17"/>
  <c r="Q26" i="17"/>
  <c r="P26" i="17"/>
  <c r="Q27" i="17"/>
  <c r="P27" i="17"/>
  <c r="G30" i="17"/>
  <c r="F30" i="17"/>
  <c r="L30" i="17"/>
  <c r="K30" i="17"/>
  <c r="E34" i="17"/>
  <c r="C36" i="17"/>
  <c r="N36" i="17"/>
  <c r="E24" i="17"/>
  <c r="O24" i="17"/>
  <c r="Q24" i="17" s="1"/>
  <c r="E32" i="17"/>
  <c r="AZ26" i="17"/>
  <c r="AY26" i="17"/>
  <c r="AZ23" i="17"/>
  <c r="AY23" i="17"/>
  <c r="AZ17" i="17"/>
  <c r="AY17" i="17"/>
  <c r="AS35" i="17"/>
  <c r="AS34" i="17"/>
  <c r="AS33" i="17"/>
  <c r="AU33" i="17" s="1"/>
  <c r="AT33" i="17"/>
  <c r="AS32" i="17"/>
  <c r="AU32" i="17" s="1"/>
  <c r="AT32" i="17"/>
  <c r="Q30" i="17"/>
  <c r="P30" i="17"/>
  <c r="L31" i="17"/>
  <c r="K31" i="17"/>
  <c r="AJ36" i="17"/>
  <c r="AK36" i="17"/>
  <c r="Z36" i="17"/>
  <c r="AA36" i="17"/>
  <c r="V24" i="17"/>
  <c r="U24" i="17"/>
  <c r="U36" i="17"/>
  <c r="V36" i="17"/>
  <c r="AF25" i="9"/>
  <c r="AF22" i="9"/>
  <c r="AF19" i="9"/>
  <c r="AF16" i="9"/>
  <c r="AF13" i="9"/>
  <c r="AF10" i="9"/>
  <c r="AE28" i="9"/>
  <c r="AF7" i="9"/>
  <c r="AD28" i="9"/>
  <c r="AF27" i="9"/>
  <c r="BC31" i="29"/>
  <c r="BF30" i="29"/>
  <c r="BE30" i="29"/>
  <c r="BD30" i="29"/>
  <c r="BF29" i="29"/>
  <c r="BE29" i="29"/>
  <c r="BD29" i="29"/>
  <c r="BC28" i="29"/>
  <c r="BD28" i="29" s="1"/>
  <c r="BF27" i="29"/>
  <c r="BE27" i="29"/>
  <c r="BD27" i="29"/>
  <c r="BF26" i="29"/>
  <c r="BE26" i="29"/>
  <c r="BD26" i="29"/>
  <c r="BC25" i="29"/>
  <c r="BD25" i="29" s="1"/>
  <c r="BF24" i="29"/>
  <c r="BE24" i="29"/>
  <c r="BD24" i="29"/>
  <c r="BF23" i="29"/>
  <c r="BE23" i="29"/>
  <c r="BD23" i="29"/>
  <c r="BC22" i="29"/>
  <c r="BD22" i="29" s="1"/>
  <c r="BF21" i="29"/>
  <c r="BE21" i="29"/>
  <c r="BD21" i="29"/>
  <c r="BF20" i="29"/>
  <c r="BE20" i="29"/>
  <c r="BD20" i="29"/>
  <c r="BC19" i="29"/>
  <c r="BD19" i="29" s="1"/>
  <c r="BF18" i="29"/>
  <c r="BE18" i="29"/>
  <c r="BD18" i="29"/>
  <c r="BF17" i="29"/>
  <c r="BE17" i="29"/>
  <c r="BD17" i="29"/>
  <c r="BC16" i="29"/>
  <c r="BD16" i="29" s="1"/>
  <c r="BF15" i="29"/>
  <c r="BE15" i="29"/>
  <c r="BD15" i="29"/>
  <c r="BF14" i="29"/>
  <c r="BE14" i="29"/>
  <c r="BD14" i="29"/>
  <c r="BC13" i="29"/>
  <c r="BD13" i="29" s="1"/>
  <c r="BF12" i="29"/>
  <c r="BE12" i="29"/>
  <c r="BD12" i="29"/>
  <c r="BF11" i="29"/>
  <c r="BE11" i="29"/>
  <c r="BD11" i="29"/>
  <c r="BD10" i="29"/>
  <c r="BF9" i="29"/>
  <c r="BE9" i="29"/>
  <c r="BD9" i="29"/>
  <c r="BF8" i="29"/>
  <c r="BE8" i="29"/>
  <c r="BD8" i="29"/>
  <c r="AX25" i="18"/>
  <c r="AX22" i="18"/>
  <c r="AX19" i="18"/>
  <c r="AX16" i="18"/>
  <c r="AX13" i="18"/>
  <c r="AX10" i="18"/>
  <c r="AX26" i="18"/>
  <c r="AX7" i="18"/>
  <c r="U28" i="18"/>
  <c r="V28" i="18"/>
  <c r="AE28" i="18"/>
  <c r="AF28" i="18"/>
  <c r="AX35" i="17"/>
  <c r="AX34" i="17"/>
  <c r="AX33" i="17"/>
  <c r="AX32" i="17"/>
  <c r="AZ31" i="17"/>
  <c r="AY31" i="17"/>
  <c r="AZ30" i="17"/>
  <c r="AY30" i="17"/>
  <c r="AX28" i="17"/>
  <c r="AZ27" i="17"/>
  <c r="AY27" i="17"/>
  <c r="AZ25" i="17"/>
  <c r="AY25" i="17"/>
  <c r="AX24" i="17"/>
  <c r="AZ22" i="17"/>
  <c r="AY22" i="17"/>
  <c r="AX20" i="17"/>
  <c r="AZ19" i="17"/>
  <c r="AY19" i="17"/>
  <c r="AZ18" i="17"/>
  <c r="AY18" i="17"/>
  <c r="AX16" i="17"/>
  <c r="AZ15" i="17"/>
  <c r="AY15" i="17"/>
  <c r="AZ14" i="17"/>
  <c r="AY14" i="17"/>
  <c r="AZ13" i="17"/>
  <c r="AY13" i="17"/>
  <c r="AX12" i="17"/>
  <c r="AZ11" i="17"/>
  <c r="AY11" i="17"/>
  <c r="AZ10" i="17"/>
  <c r="AY10" i="17"/>
  <c r="AW36" i="17"/>
  <c r="AV36" i="17"/>
  <c r="AX8" i="17"/>
  <c r="AZ7" i="17"/>
  <c r="AY7" i="17"/>
  <c r="AU28" i="17"/>
  <c r="AT28" i="17"/>
  <c r="AT25" i="17"/>
  <c r="AU25" i="17"/>
  <c r="AS24" i="17"/>
  <c r="AU22" i="17"/>
  <c r="AT22" i="17"/>
  <c r="AU16" i="17"/>
  <c r="AT16" i="17"/>
  <c r="AS12" i="17"/>
  <c r="AU12" i="17" s="1"/>
  <c r="AT12" i="17"/>
  <c r="AU11" i="17"/>
  <c r="AT11" i="17"/>
  <c r="AS8" i="17"/>
  <c r="AQ36" i="17"/>
  <c r="E33" i="17"/>
  <c r="E8" i="17"/>
  <c r="E35" i="17"/>
  <c r="G7" i="17"/>
  <c r="D36" i="17"/>
  <c r="G8" i="17"/>
  <c r="J8" i="17"/>
  <c r="H36" i="17"/>
  <c r="I36" i="17"/>
  <c r="L8" i="17"/>
  <c r="O8" i="17"/>
  <c r="M36" i="17"/>
  <c r="G9" i="17"/>
  <c r="F9" i="17"/>
  <c r="E12" i="17"/>
  <c r="L9" i="17"/>
  <c r="K9" i="17"/>
  <c r="J12" i="17"/>
  <c r="O12" i="17"/>
  <c r="F13" i="17"/>
  <c r="E16" i="17"/>
  <c r="G13" i="17"/>
  <c r="K13" i="17"/>
  <c r="L13" i="17"/>
  <c r="P13" i="17"/>
  <c r="Q13" i="17"/>
  <c r="F14" i="17"/>
  <c r="G14" i="17"/>
  <c r="K14" i="17"/>
  <c r="L14" i="17"/>
  <c r="J16" i="17"/>
  <c r="O16" i="17"/>
  <c r="Q16" i="17" s="1"/>
  <c r="P16" i="17"/>
  <c r="G17" i="17"/>
  <c r="E20" i="17"/>
  <c r="J20" i="17"/>
  <c r="L17" i="17"/>
  <c r="O20" i="17"/>
  <c r="J24" i="17"/>
  <c r="L21" i="17"/>
  <c r="G25" i="17"/>
  <c r="F25" i="17"/>
  <c r="E28" i="17"/>
  <c r="J28" i="17"/>
  <c r="L25" i="17"/>
  <c r="K25" i="17"/>
  <c r="O28" i="17"/>
  <c r="L29" i="17"/>
  <c r="J32" i="17"/>
  <c r="P31" i="17"/>
  <c r="Q31" i="17"/>
  <c r="O32" i="17"/>
  <c r="Q32" i="17" s="1"/>
  <c r="P32" i="17"/>
  <c r="J33" i="17"/>
  <c r="O33" i="17"/>
  <c r="J34" i="17"/>
  <c r="L34" i="17" s="1"/>
  <c r="K34" i="17"/>
  <c r="O34" i="17"/>
  <c r="Q34" i="17" s="1"/>
  <c r="P34" i="17"/>
  <c r="J35" i="17"/>
  <c r="L35" i="17" s="1"/>
  <c r="K35" i="17"/>
  <c r="O35" i="17"/>
  <c r="Q35" i="17" s="1"/>
  <c r="P35" i="17"/>
  <c r="AE36" i="17"/>
  <c r="AF36" i="17"/>
  <c r="AU20" i="17"/>
  <c r="AZ52" i="15"/>
  <c r="AY52" i="15"/>
  <c r="AZ56" i="15"/>
  <c r="AY56" i="15"/>
  <c r="AZ54" i="15"/>
  <c r="AY54" i="15"/>
  <c r="AZ53" i="15"/>
  <c r="AY53" i="15"/>
  <c r="AZ51" i="15"/>
  <c r="AY51" i="15"/>
  <c r="AX50" i="15"/>
  <c r="AZ48" i="15"/>
  <c r="AY48" i="15"/>
  <c r="AZ47" i="15"/>
  <c r="AY47" i="15"/>
  <c r="AZ46" i="15"/>
  <c r="AY46" i="15"/>
  <c r="AZ45" i="15"/>
  <c r="AY45" i="15"/>
  <c r="AX44" i="15"/>
  <c r="AZ41" i="15"/>
  <c r="AY41" i="15"/>
  <c r="AZ40" i="15"/>
  <c r="AY40" i="15"/>
  <c r="AZ39" i="15"/>
  <c r="AY39" i="15"/>
  <c r="AZ36" i="15"/>
  <c r="AY36" i="15"/>
  <c r="AZ35" i="15"/>
  <c r="AY35" i="15"/>
  <c r="AX34" i="15"/>
  <c r="AZ33" i="15"/>
  <c r="AY33" i="15"/>
  <c r="AZ31" i="15"/>
  <c r="AY31" i="15"/>
  <c r="AZ30" i="15"/>
  <c r="AY30" i="15"/>
  <c r="AX29" i="15"/>
  <c r="AZ28" i="15"/>
  <c r="AY28" i="15"/>
  <c r="AZ27" i="15"/>
  <c r="AY27" i="15"/>
  <c r="AZ26" i="15"/>
  <c r="AY26" i="15"/>
  <c r="AZ25" i="15"/>
  <c r="AY25" i="15"/>
  <c r="AZ24" i="15"/>
  <c r="AY24" i="15"/>
  <c r="AZ23" i="15"/>
  <c r="AY23" i="15"/>
  <c r="AZ21" i="15"/>
  <c r="AY21" i="15"/>
  <c r="AZ20" i="15"/>
  <c r="AY20" i="15"/>
  <c r="AX19" i="15"/>
  <c r="AZ18" i="15"/>
  <c r="AY18" i="15"/>
  <c r="AZ16" i="15"/>
  <c r="AY16" i="15"/>
  <c r="AZ15" i="15"/>
  <c r="AY15" i="15"/>
  <c r="AX14" i="15"/>
  <c r="AZ13" i="15"/>
  <c r="AY13" i="15"/>
  <c r="AZ10" i="15"/>
  <c r="AY10" i="15"/>
  <c r="AX9" i="15"/>
  <c r="AZ5" i="15"/>
  <c r="AY5" i="15"/>
  <c r="R50" i="15"/>
  <c r="T49" i="15"/>
  <c r="F5" i="15"/>
  <c r="G5" i="15"/>
  <c r="F10" i="15"/>
  <c r="G10" i="15"/>
  <c r="P13" i="15"/>
  <c r="Q13" i="15"/>
  <c r="G15" i="15"/>
  <c r="F15" i="15"/>
  <c r="K15" i="15"/>
  <c r="L15" i="15"/>
  <c r="G16" i="15"/>
  <c r="F16" i="15"/>
  <c r="G18" i="15"/>
  <c r="F18" i="15"/>
  <c r="G20" i="15"/>
  <c r="F20" i="15"/>
  <c r="G21" i="15"/>
  <c r="F21" i="15"/>
  <c r="G22" i="15"/>
  <c r="F22" i="15"/>
  <c r="L23" i="15"/>
  <c r="K23" i="15"/>
  <c r="P25" i="15"/>
  <c r="Q25" i="15"/>
  <c r="F26" i="15"/>
  <c r="G26" i="15"/>
  <c r="L27" i="15"/>
  <c r="K27" i="15"/>
  <c r="F28" i="15"/>
  <c r="G28" i="15"/>
  <c r="J54" i="15"/>
  <c r="L28" i="15"/>
  <c r="P28" i="15"/>
  <c r="Q28" i="15"/>
  <c r="J34" i="15"/>
  <c r="L30" i="15"/>
  <c r="G31" i="15"/>
  <c r="E52" i="15"/>
  <c r="L31" i="15"/>
  <c r="K31" i="15"/>
  <c r="Q31" i="15"/>
  <c r="P31" i="15"/>
  <c r="L33" i="15"/>
  <c r="K33" i="15"/>
  <c r="Q33" i="15"/>
  <c r="P33" i="15"/>
  <c r="L35" i="15"/>
  <c r="J39" i="15"/>
  <c r="Q35" i="15"/>
  <c r="O39" i="15"/>
  <c r="Q36" i="15"/>
  <c r="O52" i="15"/>
  <c r="L38" i="15"/>
  <c r="K38" i="15"/>
  <c r="G45" i="15"/>
  <c r="F45" i="15"/>
  <c r="J51" i="15"/>
  <c r="L51" i="15" s="1"/>
  <c r="L45" i="15"/>
  <c r="Q45" i="15"/>
  <c r="P45" i="15"/>
  <c r="J53" i="15"/>
  <c r="L53" i="15" s="1"/>
  <c r="K47" i="15"/>
  <c r="L47" i="15"/>
  <c r="P47" i="15"/>
  <c r="Q47" i="15"/>
  <c r="K48" i="15"/>
  <c r="L48" i="15"/>
  <c r="F49" i="15"/>
  <c r="G49" i="15"/>
  <c r="C56" i="15"/>
  <c r="I56" i="15"/>
  <c r="M56" i="15"/>
  <c r="D56" i="15"/>
  <c r="H56" i="15"/>
  <c r="G55" i="15"/>
  <c r="F55" i="15"/>
  <c r="J55" i="15"/>
  <c r="O55" i="15"/>
  <c r="AJ43" i="28"/>
  <c r="AK43" i="28"/>
  <c r="AN44" i="28"/>
  <c r="AP42" i="28"/>
  <c r="AO42" i="28"/>
  <c r="AP41" i="28"/>
  <c r="AO41" i="28"/>
  <c r="AN36" i="28"/>
  <c r="AP33" i="28"/>
  <c r="AO33" i="28"/>
  <c r="AO31" i="28"/>
  <c r="AP31" i="28"/>
  <c r="AP30" i="28"/>
  <c r="AO30" i="28"/>
  <c r="AN32" i="28"/>
  <c r="AP29" i="28"/>
  <c r="AO29" i="28"/>
  <c r="AP27" i="28"/>
  <c r="AO27" i="28"/>
  <c r="AP26" i="28"/>
  <c r="AO26" i="28"/>
  <c r="AN28" i="28"/>
  <c r="AP25" i="28"/>
  <c r="AO25" i="28"/>
  <c r="AN24" i="28"/>
  <c r="AP21" i="28"/>
  <c r="AO21" i="28"/>
  <c r="AP19" i="28"/>
  <c r="AO19" i="28"/>
  <c r="AP18" i="28"/>
  <c r="AO18" i="28"/>
  <c r="AN20" i="28"/>
  <c r="AP17" i="28"/>
  <c r="AO17" i="28"/>
  <c r="AP14" i="28"/>
  <c r="AO14" i="28"/>
  <c r="AN16" i="28"/>
  <c r="AP13" i="28"/>
  <c r="AO13" i="28"/>
  <c r="AP10" i="28"/>
  <c r="AO10" i="28"/>
  <c r="AN12" i="28"/>
  <c r="AP9" i="28"/>
  <c r="AO9" i="28"/>
  <c r="AP6" i="28"/>
  <c r="AO6" i="28"/>
  <c r="AN8" i="28"/>
  <c r="AP5" i="28"/>
  <c r="AO5" i="28"/>
  <c r="AZ37" i="13"/>
  <c r="AY37" i="13"/>
  <c r="AY43" i="13"/>
  <c r="AZ43" i="13"/>
  <c r="AY42" i="13"/>
  <c r="AZ42" i="13"/>
  <c r="AX40" i="13"/>
  <c r="AX36" i="13"/>
  <c r="AY36" i="13" s="1"/>
  <c r="AZ36" i="13"/>
  <c r="AY35" i="13"/>
  <c r="AZ35" i="13"/>
  <c r="AY34" i="13"/>
  <c r="AZ34" i="13"/>
  <c r="AX32" i="13"/>
  <c r="AZ31" i="13"/>
  <c r="AY31" i="13"/>
  <c r="AY30" i="13"/>
  <c r="AZ30" i="13"/>
  <c r="AY29" i="13"/>
  <c r="AZ29" i="13"/>
  <c r="AZ27" i="13"/>
  <c r="AY27" i="13"/>
  <c r="AZ26" i="13"/>
  <c r="AY26" i="13"/>
  <c r="AZ25" i="13"/>
  <c r="AY25" i="13"/>
  <c r="AX24" i="13"/>
  <c r="AZ24" i="13" s="1"/>
  <c r="AY24" i="13"/>
  <c r="AZ23" i="13"/>
  <c r="AY23" i="13"/>
  <c r="AZ22" i="13"/>
  <c r="AY22" i="13"/>
  <c r="AZ21" i="13"/>
  <c r="AY21" i="13"/>
  <c r="AX20" i="13"/>
  <c r="AZ20" i="13" s="1"/>
  <c r="AY20" i="13"/>
  <c r="AZ19" i="13"/>
  <c r="AY19" i="13"/>
  <c r="AZ18" i="13"/>
  <c r="AY18" i="13"/>
  <c r="AZ17" i="13"/>
  <c r="AY17" i="13"/>
  <c r="AY15" i="13"/>
  <c r="AZ15" i="13"/>
  <c r="AY14" i="13"/>
  <c r="AZ14" i="13"/>
  <c r="AZ13" i="13"/>
  <c r="AY13" i="13"/>
  <c r="AX12" i="13"/>
  <c r="AY11" i="13"/>
  <c r="AZ11" i="13"/>
  <c r="AZ10" i="13"/>
  <c r="AY10" i="13"/>
  <c r="AZ9" i="13"/>
  <c r="AY9" i="13"/>
  <c r="AZ7" i="13"/>
  <c r="AY7" i="13"/>
  <c r="AZ6" i="13"/>
  <c r="AY6" i="13"/>
  <c r="AZ5" i="13"/>
  <c r="AY5" i="13"/>
  <c r="AP36" i="13"/>
  <c r="AO36" i="13"/>
  <c r="AK44" i="13"/>
  <c r="AJ44" i="13"/>
  <c r="AJ43" i="13"/>
  <c r="AK43" i="13"/>
  <c r="AJ42" i="13"/>
  <c r="AK42" i="13"/>
  <c r="AK41" i="13"/>
  <c r="AJ41" i="13"/>
  <c r="AJ32" i="13"/>
  <c r="AK32" i="13"/>
  <c r="AJ31" i="13"/>
  <c r="AK31" i="13"/>
  <c r="AK30" i="13"/>
  <c r="AJ30" i="13"/>
  <c r="AK29" i="13"/>
  <c r="AJ29" i="13"/>
  <c r="AK28" i="13"/>
  <c r="AJ28" i="13"/>
  <c r="AJ27" i="13"/>
  <c r="AK27" i="13"/>
  <c r="AJ26" i="13"/>
  <c r="AK26" i="13"/>
  <c r="AJ25" i="13"/>
  <c r="AK25" i="13"/>
  <c r="AK24" i="13"/>
  <c r="AJ24" i="13"/>
  <c r="AJ20" i="13"/>
  <c r="AK20" i="13"/>
  <c r="AJ19" i="13"/>
  <c r="AK19" i="13"/>
  <c r="AK18" i="13"/>
  <c r="AJ18" i="13"/>
  <c r="AJ17" i="13"/>
  <c r="AK17" i="13"/>
  <c r="AJ16" i="13"/>
  <c r="AK16" i="13"/>
  <c r="AK15" i="13"/>
  <c r="AJ15" i="13"/>
  <c r="AK14" i="13"/>
  <c r="AJ14" i="13"/>
  <c r="AK13" i="13"/>
  <c r="AJ13" i="13"/>
  <c r="AK12" i="13"/>
  <c r="AJ12" i="13"/>
  <c r="AK11" i="13"/>
  <c r="AJ11" i="13"/>
  <c r="AJ10" i="13"/>
  <c r="AK10" i="13"/>
  <c r="AK9" i="13"/>
  <c r="AJ9" i="13"/>
  <c r="AK8" i="13"/>
  <c r="AJ8" i="13"/>
  <c r="AJ7" i="13"/>
  <c r="AK7" i="13"/>
  <c r="AK6" i="13"/>
  <c r="AJ6" i="13"/>
  <c r="AJ5" i="13"/>
  <c r="AK5" i="13"/>
  <c r="AZ40" i="11"/>
  <c r="AY40" i="11"/>
  <c r="AY18" i="11"/>
  <c r="AZ18" i="11"/>
  <c r="AZ44" i="11"/>
  <c r="AY44" i="11"/>
  <c r="AZ43" i="11"/>
  <c r="AY43" i="11"/>
  <c r="AZ42" i="11"/>
  <c r="AY42" i="11"/>
  <c r="AZ41" i="11"/>
  <c r="AY41" i="11"/>
  <c r="AZ39" i="11"/>
  <c r="AY39" i="11"/>
  <c r="AZ38" i="11"/>
  <c r="AY38" i="11"/>
  <c r="AY37" i="11"/>
  <c r="AZ37" i="11"/>
  <c r="AY36" i="11"/>
  <c r="AZ36" i="11"/>
  <c r="AZ33" i="11"/>
  <c r="AY33" i="11"/>
  <c r="AZ32" i="11"/>
  <c r="AY32" i="11"/>
  <c r="AZ31" i="11"/>
  <c r="AY31" i="11"/>
  <c r="AZ30" i="11"/>
  <c r="AY30" i="11"/>
  <c r="AZ29" i="11"/>
  <c r="AY29" i="11"/>
  <c r="AZ28" i="11"/>
  <c r="AY28" i="11"/>
  <c r="AZ27" i="11"/>
  <c r="AY27" i="11"/>
  <c r="AZ26" i="11"/>
  <c r="AY26" i="11"/>
  <c r="AY25" i="11"/>
  <c r="AZ25" i="11"/>
  <c r="AY24" i="11"/>
  <c r="AZ24" i="11"/>
  <c r="AZ23" i="11"/>
  <c r="AY23" i="11"/>
  <c r="AZ22" i="11"/>
  <c r="AY22" i="11"/>
  <c r="AZ21" i="11"/>
  <c r="AY21" i="11"/>
  <c r="AZ20" i="11"/>
  <c r="AY20" i="11"/>
  <c r="AZ19" i="11"/>
  <c r="AY19" i="11"/>
  <c r="AZ17" i="11"/>
  <c r="AY17" i="11"/>
  <c r="AZ16" i="11"/>
  <c r="AY16" i="11"/>
  <c r="AY15" i="11"/>
  <c r="AZ15" i="11"/>
  <c r="AZ14" i="11"/>
  <c r="AY14" i="11"/>
  <c r="AZ13" i="11"/>
  <c r="AY13" i="11"/>
  <c r="AZ12" i="11"/>
  <c r="AY12" i="11"/>
  <c r="AZ11" i="11"/>
  <c r="AY11" i="11"/>
  <c r="AZ10" i="11"/>
  <c r="AY10" i="11"/>
  <c r="AZ9" i="11"/>
  <c r="AY9" i="11"/>
  <c r="AZ8" i="11"/>
  <c r="AY8" i="11"/>
  <c r="AZ7" i="11"/>
  <c r="AY7" i="11"/>
  <c r="AZ6" i="11"/>
  <c r="AY6" i="11"/>
  <c r="AY5" i="11"/>
  <c r="AZ5" i="11"/>
  <c r="AU28" i="11"/>
  <c r="AT28" i="11"/>
  <c r="AU24" i="11"/>
  <c r="AT24" i="11"/>
  <c r="AU8" i="11"/>
  <c r="AT8" i="11"/>
  <c r="L5" i="11"/>
  <c r="J41" i="11"/>
  <c r="J8" i="11"/>
  <c r="O41" i="11"/>
  <c r="Q5" i="11"/>
  <c r="O8" i="11"/>
  <c r="L6" i="11"/>
  <c r="J42" i="11"/>
  <c r="O42" i="11"/>
  <c r="Q6" i="11"/>
  <c r="J43" i="11"/>
  <c r="L7" i="11"/>
  <c r="P7" i="11"/>
  <c r="O43" i="11"/>
  <c r="L9" i="11"/>
  <c r="J12" i="11"/>
  <c r="O12" i="11"/>
  <c r="Q9" i="11"/>
  <c r="L13" i="11"/>
  <c r="J16" i="11"/>
  <c r="O16" i="11"/>
  <c r="Q13" i="11"/>
  <c r="J20" i="11"/>
  <c r="L17" i="11"/>
  <c r="Q17" i="11"/>
  <c r="O20" i="11"/>
  <c r="L21" i="11"/>
  <c r="J24" i="11"/>
  <c r="Q21" i="11"/>
  <c r="O24" i="11"/>
  <c r="J28" i="11"/>
  <c r="L25" i="11"/>
  <c r="Q25" i="11"/>
  <c r="O28" i="11"/>
  <c r="J32" i="11"/>
  <c r="L29" i="11"/>
  <c r="O32" i="11"/>
  <c r="Q29" i="11"/>
  <c r="F41" i="11"/>
  <c r="C44" i="11"/>
  <c r="G41" i="11"/>
  <c r="D44" i="11"/>
  <c r="H44" i="11"/>
  <c r="I44" i="11"/>
  <c r="M44" i="11"/>
  <c r="N44" i="11"/>
  <c r="AZ32" i="7"/>
  <c r="AY32" i="7"/>
  <c r="AZ17" i="7"/>
  <c r="AY17" i="7"/>
  <c r="AZ16" i="7"/>
  <c r="AY16" i="7"/>
  <c r="AZ10" i="7"/>
  <c r="AY10" i="7"/>
  <c r="AZ5" i="7"/>
  <c r="AY5" i="7"/>
  <c r="AZ44" i="7"/>
  <c r="AY44" i="7"/>
  <c r="AZ43" i="7"/>
  <c r="AY43" i="7"/>
  <c r="AZ42" i="7"/>
  <c r="AY42" i="7"/>
  <c r="AZ41" i="7"/>
  <c r="AY41" i="7"/>
  <c r="AY40" i="7"/>
  <c r="AZ40" i="7"/>
  <c r="AZ39" i="7"/>
  <c r="AY39" i="7"/>
  <c r="AY38" i="7"/>
  <c r="AZ38" i="7"/>
  <c r="AY37" i="7"/>
  <c r="AZ37" i="7"/>
  <c r="AZ36" i="7"/>
  <c r="AY36" i="7"/>
  <c r="AZ35" i="7"/>
  <c r="AY35" i="7"/>
  <c r="AZ34" i="7"/>
  <c r="AY34" i="7"/>
  <c r="AZ33" i="7"/>
  <c r="AY33" i="7"/>
  <c r="AZ31" i="7"/>
  <c r="AY31" i="7"/>
  <c r="AZ30" i="7"/>
  <c r="AY30" i="7"/>
  <c r="AY29" i="7"/>
  <c r="AZ29" i="7"/>
  <c r="AZ28" i="7"/>
  <c r="AY28" i="7"/>
  <c r="AY27" i="7"/>
  <c r="AZ27" i="7"/>
  <c r="AZ26" i="7"/>
  <c r="AY26" i="7"/>
  <c r="AZ25" i="7"/>
  <c r="AY25" i="7"/>
  <c r="AZ24" i="7"/>
  <c r="AY24" i="7"/>
  <c r="AZ23" i="7"/>
  <c r="AY23" i="7"/>
  <c r="AZ22" i="7"/>
  <c r="AY22" i="7"/>
  <c r="AZ21" i="7"/>
  <c r="AY21" i="7"/>
  <c r="AY20" i="7"/>
  <c r="AZ20" i="7"/>
  <c r="AZ19" i="7"/>
  <c r="AY19" i="7"/>
  <c r="AZ18" i="7"/>
  <c r="AY18" i="7"/>
  <c r="AZ15" i="7"/>
  <c r="AY15" i="7"/>
  <c r="AZ14" i="7"/>
  <c r="AY14" i="7"/>
  <c r="AZ13" i="7"/>
  <c r="AY13" i="7"/>
  <c r="AZ12" i="7"/>
  <c r="AY12" i="7"/>
  <c r="AZ11" i="7"/>
  <c r="AY11" i="7"/>
  <c r="AY9" i="7"/>
  <c r="AZ9" i="7"/>
  <c r="AZ8" i="7"/>
  <c r="AY8" i="7"/>
  <c r="AZ7" i="7"/>
  <c r="AY7" i="7"/>
  <c r="AZ6" i="7"/>
  <c r="AY6" i="7"/>
  <c r="I43" i="5"/>
  <c r="I42" i="5"/>
  <c r="G43" i="5"/>
  <c r="G42" i="5"/>
  <c r="D37" i="5"/>
  <c r="D38" i="5"/>
  <c r="D43" i="5"/>
  <c r="D42" i="5"/>
  <c r="E42" i="5"/>
  <c r="E43" i="5"/>
  <c r="L38" i="5"/>
  <c r="L37" i="5"/>
  <c r="L33" i="5"/>
  <c r="L32" i="5"/>
  <c r="L28" i="5"/>
  <c r="L27" i="5"/>
  <c r="L23" i="5"/>
  <c r="L22" i="5"/>
  <c r="L18" i="5"/>
  <c r="L17" i="5"/>
  <c r="L13" i="5"/>
  <c r="L12" i="5"/>
  <c r="L41" i="5"/>
  <c r="L8" i="5"/>
  <c r="L7" i="5"/>
  <c r="L38" i="3"/>
  <c r="L37" i="3"/>
  <c r="L33" i="3"/>
  <c r="L32" i="3"/>
  <c r="L23" i="3"/>
  <c r="L22" i="3"/>
  <c r="L18" i="3"/>
  <c r="L17" i="3"/>
  <c r="L13" i="3"/>
  <c r="L12" i="3"/>
  <c r="L41" i="3"/>
  <c r="L8" i="3"/>
  <c r="L7" i="3"/>
  <c r="L41" i="4"/>
  <c r="L38" i="4"/>
  <c r="L37" i="4"/>
  <c r="L33" i="4"/>
  <c r="L32" i="4"/>
  <c r="L28" i="4"/>
  <c r="L27" i="4"/>
  <c r="L18" i="4"/>
  <c r="L17" i="4"/>
  <c r="L13" i="4"/>
  <c r="L12" i="4"/>
  <c r="L8" i="4"/>
  <c r="L7" i="4"/>
  <c r="D8" i="2"/>
  <c r="D7" i="2"/>
  <c r="D41" i="2"/>
  <c r="K43" i="2"/>
  <c r="K42" i="2"/>
  <c r="L18" i="2"/>
  <c r="L17" i="2"/>
  <c r="L38" i="2"/>
  <c r="L37" i="2"/>
  <c r="L33" i="2"/>
  <c r="L32" i="2"/>
  <c r="L23" i="2"/>
  <c r="L22" i="2"/>
  <c r="L13" i="2"/>
  <c r="L12" i="2"/>
  <c r="L41" i="2"/>
  <c r="L8" i="2"/>
  <c r="L7" i="2"/>
  <c r="G32" i="1"/>
  <c r="G33" i="1"/>
  <c r="G41" i="1"/>
  <c r="D42" i="1"/>
  <c r="D43" i="1"/>
  <c r="L38" i="1"/>
  <c r="L37" i="1"/>
  <c r="L33" i="1"/>
  <c r="L32" i="1"/>
  <c r="L17" i="1"/>
  <c r="L18" i="1"/>
  <c r="L13" i="1"/>
  <c r="L12" i="1"/>
  <c r="L41" i="1"/>
  <c r="L8" i="1"/>
  <c r="L7" i="1"/>
  <c r="AC28" i="9" l="1"/>
  <c r="E28" i="9"/>
  <c r="K28" i="9"/>
  <c r="AF28" i="9"/>
  <c r="L9" i="15"/>
  <c r="G39" i="15"/>
  <c r="L50" i="15"/>
  <c r="G50" i="15"/>
  <c r="Q54" i="15"/>
  <c r="Q53" i="15"/>
  <c r="L52" i="15"/>
  <c r="L24" i="15"/>
  <c r="Q24" i="15"/>
  <c r="G24" i="15"/>
  <c r="K53" i="15"/>
  <c r="G14" i="15"/>
  <c r="M31" i="29"/>
  <c r="P31" i="29"/>
  <c r="F34" i="29"/>
  <c r="K12" i="7"/>
  <c r="L12" i="7"/>
  <c r="G28" i="7"/>
  <c r="F28" i="7"/>
  <c r="BE34" i="29"/>
  <c r="BF34" i="29"/>
  <c r="AX34" i="29"/>
  <c r="AY34" i="29"/>
  <c r="AQ34" i="29"/>
  <c r="AR34" i="29"/>
  <c r="AJ34" i="29"/>
  <c r="AK34" i="29"/>
  <c r="AC34" i="29"/>
  <c r="AD34" i="29"/>
  <c r="V34" i="29"/>
  <c r="W34" i="29"/>
  <c r="O34" i="29"/>
  <c r="P34" i="29"/>
  <c r="I34" i="29"/>
  <c r="U33" i="29"/>
  <c r="W33" i="29"/>
  <c r="V33" i="29"/>
  <c r="AU9" i="15"/>
  <c r="AT9" i="15"/>
  <c r="P29" i="15"/>
  <c r="Q29" i="15"/>
  <c r="F29" i="15"/>
  <c r="G29" i="15"/>
  <c r="K29" i="15"/>
  <c r="L29" i="15"/>
  <c r="F19" i="15"/>
  <c r="G19" i="15"/>
  <c r="BF33" i="29"/>
  <c r="BE33" i="29"/>
  <c r="BD33" i="29"/>
  <c r="O7" i="29"/>
  <c r="N7" i="29"/>
  <c r="O33" i="29"/>
  <c r="P33" i="29"/>
  <c r="W32" i="29"/>
  <c r="V32" i="29"/>
  <c r="O32" i="29"/>
  <c r="P32" i="29"/>
  <c r="BD31" i="29"/>
  <c r="V31" i="29"/>
  <c r="W31" i="29"/>
  <c r="I31" i="29"/>
  <c r="H31" i="29"/>
  <c r="BF32" i="29"/>
  <c r="BE32" i="29"/>
  <c r="BD32" i="29"/>
  <c r="AU14" i="15"/>
  <c r="AT14" i="15"/>
  <c r="F53" i="15"/>
  <c r="G53" i="15"/>
  <c r="K19" i="15"/>
  <c r="L19" i="15"/>
  <c r="T50" i="15"/>
  <c r="G34" i="15"/>
  <c r="F34" i="15"/>
  <c r="P34" i="15"/>
  <c r="Q34" i="15"/>
  <c r="F52" i="15"/>
  <c r="G52" i="15"/>
  <c r="P19" i="15"/>
  <c r="Q19" i="15"/>
  <c r="L14" i="15"/>
  <c r="K14" i="15"/>
  <c r="Q14" i="15"/>
  <c r="P14" i="15"/>
  <c r="F51" i="15"/>
  <c r="E56" i="15"/>
  <c r="G51" i="15"/>
  <c r="P51" i="15"/>
  <c r="Q51" i="15"/>
  <c r="O56" i="15"/>
  <c r="AJ20" i="28"/>
  <c r="AK20" i="28"/>
  <c r="G20" i="28"/>
  <c r="F20" i="28"/>
  <c r="F16" i="28"/>
  <c r="G16" i="28"/>
  <c r="AJ12" i="28"/>
  <c r="AK12" i="28"/>
  <c r="G12" i="28"/>
  <c r="F12" i="28"/>
  <c r="AZ16" i="13"/>
  <c r="AY16" i="13"/>
  <c r="G32" i="13"/>
  <c r="F32" i="13"/>
  <c r="L32" i="13"/>
  <c r="K32" i="13"/>
  <c r="Q32" i="13"/>
  <c r="P32" i="13"/>
  <c r="G16" i="13"/>
  <c r="F16" i="13"/>
  <c r="L16" i="13"/>
  <c r="K16" i="13"/>
  <c r="Q16" i="13"/>
  <c r="P16" i="13"/>
  <c r="J44" i="13"/>
  <c r="G12" i="13"/>
  <c r="F12" i="13"/>
  <c r="L12" i="13"/>
  <c r="K12" i="13"/>
  <c r="Q12" i="13"/>
  <c r="P12" i="13"/>
  <c r="AZ41" i="13"/>
  <c r="AY41" i="13"/>
  <c r="AX44" i="13"/>
  <c r="AU8" i="13"/>
  <c r="AT8" i="13"/>
  <c r="AZ32" i="13"/>
  <c r="AY32" i="13"/>
  <c r="AU20" i="13"/>
  <c r="AT20" i="13"/>
  <c r="G28" i="13"/>
  <c r="F28" i="13"/>
  <c r="L28" i="13"/>
  <c r="K28" i="13"/>
  <c r="Q28" i="13"/>
  <c r="P28" i="13"/>
  <c r="F24" i="13"/>
  <c r="G24" i="13"/>
  <c r="L24" i="13"/>
  <c r="K24" i="13"/>
  <c r="Q24" i="13"/>
  <c r="P24" i="13"/>
  <c r="G20" i="13"/>
  <c r="F20" i="13"/>
  <c r="L20" i="13"/>
  <c r="K20" i="13"/>
  <c r="Q20" i="13"/>
  <c r="P20" i="13"/>
  <c r="E44" i="13"/>
  <c r="F8" i="13"/>
  <c r="G41" i="13"/>
  <c r="F41" i="13"/>
  <c r="L41" i="13"/>
  <c r="K41" i="13"/>
  <c r="Q41" i="13"/>
  <c r="P41" i="13"/>
  <c r="O44" i="13"/>
  <c r="P8" i="13"/>
  <c r="G42" i="13"/>
  <c r="F42" i="13"/>
  <c r="L42" i="13"/>
  <c r="K42" i="13"/>
  <c r="Q42" i="13"/>
  <c r="P42" i="13"/>
  <c r="G43" i="13"/>
  <c r="F43" i="13"/>
  <c r="L43" i="13"/>
  <c r="K43" i="13"/>
  <c r="Q43" i="13"/>
  <c r="P43" i="13"/>
  <c r="F44" i="11"/>
  <c r="G44" i="11"/>
  <c r="G12" i="7"/>
  <c r="F12" i="7"/>
  <c r="G20" i="7"/>
  <c r="F20" i="7"/>
  <c r="K20" i="7"/>
  <c r="L20" i="7"/>
  <c r="G24" i="7"/>
  <c r="F24" i="7"/>
  <c r="K24" i="7"/>
  <c r="L24" i="7"/>
  <c r="K28" i="7"/>
  <c r="L28" i="7"/>
  <c r="G32" i="7"/>
  <c r="F32" i="7"/>
  <c r="K32" i="7"/>
  <c r="L32" i="7"/>
  <c r="T55" i="15"/>
  <c r="S56" i="15"/>
  <c r="Q43" i="7"/>
  <c r="P43" i="7"/>
  <c r="G41" i="7"/>
  <c r="F41" i="7"/>
  <c r="L16" i="7"/>
  <c r="K16" i="7"/>
  <c r="L41" i="7"/>
  <c r="K41" i="7"/>
  <c r="G42" i="7"/>
  <c r="F42" i="7"/>
  <c r="L42" i="7"/>
  <c r="K42" i="7"/>
  <c r="G43" i="7"/>
  <c r="F43" i="7"/>
  <c r="Q41" i="7"/>
  <c r="P41" i="7"/>
  <c r="L43" i="7"/>
  <c r="K43" i="7"/>
  <c r="G8" i="7"/>
  <c r="E44" i="7"/>
  <c r="J44" i="7"/>
  <c r="L8" i="7"/>
  <c r="K8" i="7"/>
  <c r="AZ25" i="18"/>
  <c r="AY25" i="18"/>
  <c r="AZ22" i="18"/>
  <c r="AY22" i="18"/>
  <c r="AZ19" i="18"/>
  <c r="AY19" i="18"/>
  <c r="AZ27" i="18"/>
  <c r="AY27" i="18"/>
  <c r="AZ16" i="18"/>
  <c r="AY16" i="18"/>
  <c r="AZ26" i="18"/>
  <c r="AY26" i="18"/>
  <c r="L12" i="17"/>
  <c r="K12" i="17"/>
  <c r="F34" i="17"/>
  <c r="G34" i="17"/>
  <c r="G24" i="17"/>
  <c r="F24" i="17"/>
  <c r="G32" i="17"/>
  <c r="F32" i="17"/>
  <c r="AU35" i="17"/>
  <c r="AT35" i="17"/>
  <c r="AU34" i="17"/>
  <c r="AT34" i="17"/>
  <c r="Q28" i="17"/>
  <c r="P28" i="17"/>
  <c r="AZ34" i="17"/>
  <c r="AY34" i="17"/>
  <c r="BE31" i="29"/>
  <c r="BF31" i="29"/>
  <c r="BE28" i="29"/>
  <c r="BF28" i="29"/>
  <c r="BE25" i="29"/>
  <c r="BF25" i="29"/>
  <c r="BE22" i="29"/>
  <c r="BF22" i="29"/>
  <c r="BE19" i="29"/>
  <c r="BF19" i="29"/>
  <c r="BE16" i="29"/>
  <c r="BF16" i="29"/>
  <c r="BE13" i="29"/>
  <c r="BF13" i="29"/>
  <c r="BE10" i="29"/>
  <c r="BF10" i="29"/>
  <c r="AX28" i="18"/>
  <c r="AZ35" i="17"/>
  <c r="AY35" i="17"/>
  <c r="AZ33" i="17"/>
  <c r="AY33" i="17"/>
  <c r="AZ32" i="17"/>
  <c r="AY32" i="17"/>
  <c r="AZ28" i="17"/>
  <c r="AY28" i="17"/>
  <c r="AZ24" i="17"/>
  <c r="AY24" i="17"/>
  <c r="AZ20" i="17"/>
  <c r="AY20" i="17"/>
  <c r="AZ16" i="17"/>
  <c r="AY16" i="17"/>
  <c r="AZ12" i="17"/>
  <c r="AY12" i="17"/>
  <c r="AX36" i="17"/>
  <c r="AZ8" i="17"/>
  <c r="AY8" i="17"/>
  <c r="AS36" i="17"/>
  <c r="AU8" i="17"/>
  <c r="AT8" i="17"/>
  <c r="G33" i="17"/>
  <c r="F33" i="17"/>
  <c r="G35" i="17"/>
  <c r="F35" i="17"/>
  <c r="G12" i="17"/>
  <c r="F12" i="17"/>
  <c r="G16" i="17"/>
  <c r="F16" i="17"/>
  <c r="G20" i="17"/>
  <c r="F20" i="17"/>
  <c r="L20" i="17"/>
  <c r="K20" i="17"/>
  <c r="L24" i="17"/>
  <c r="K24" i="17"/>
  <c r="G28" i="17"/>
  <c r="F28" i="17"/>
  <c r="L28" i="17"/>
  <c r="K28" i="17"/>
  <c r="L32" i="17"/>
  <c r="K32" i="17"/>
  <c r="E36" i="17"/>
  <c r="J36" i="17"/>
  <c r="O36" i="17"/>
  <c r="AU24" i="17"/>
  <c r="AT24" i="17"/>
  <c r="Q12" i="17"/>
  <c r="P12" i="17"/>
  <c r="L16" i="17"/>
  <c r="K16" i="17"/>
  <c r="Q20" i="17"/>
  <c r="P20" i="17"/>
  <c r="L33" i="17"/>
  <c r="K33" i="17"/>
  <c r="Q33" i="17"/>
  <c r="P33" i="17"/>
  <c r="AY50" i="15"/>
  <c r="AZ50" i="15"/>
  <c r="AZ44" i="15"/>
  <c r="AY44" i="15"/>
  <c r="AZ34" i="15"/>
  <c r="AY34" i="15"/>
  <c r="AY29" i="15"/>
  <c r="AZ29" i="15"/>
  <c r="AZ19" i="15"/>
  <c r="AY19" i="15"/>
  <c r="AZ14" i="15"/>
  <c r="AY14" i="15"/>
  <c r="AZ9" i="15"/>
  <c r="AY9" i="15"/>
  <c r="L54" i="15"/>
  <c r="K54" i="15"/>
  <c r="L34" i="15"/>
  <c r="K34" i="15"/>
  <c r="L39" i="15"/>
  <c r="K39" i="15"/>
  <c r="Q39" i="15"/>
  <c r="P39" i="15"/>
  <c r="Q52" i="15"/>
  <c r="P52" i="15"/>
  <c r="K51" i="15"/>
  <c r="J56" i="15"/>
  <c r="V49" i="15"/>
  <c r="U49" i="15"/>
  <c r="L55" i="15"/>
  <c r="K55" i="15"/>
  <c r="Q55" i="15"/>
  <c r="P55" i="15"/>
  <c r="AO36" i="28"/>
  <c r="AP36" i="28"/>
  <c r="AO32" i="28"/>
  <c r="AP32" i="28"/>
  <c r="AO28" i="28"/>
  <c r="AP28" i="28"/>
  <c r="AO24" i="28"/>
  <c r="AP24" i="28"/>
  <c r="AO20" i="28"/>
  <c r="AP20" i="28"/>
  <c r="AO16" i="28"/>
  <c r="AP16" i="28"/>
  <c r="AO12" i="28"/>
  <c r="AP12" i="28"/>
  <c r="AP8" i="28"/>
  <c r="AO8" i="28"/>
  <c r="AP44" i="28"/>
  <c r="AO44" i="28"/>
  <c r="AZ40" i="13"/>
  <c r="AY40" i="13"/>
  <c r="AZ28" i="13"/>
  <c r="AY28" i="13"/>
  <c r="AZ12" i="13"/>
  <c r="AY12" i="13"/>
  <c r="AZ8" i="13"/>
  <c r="AY8" i="13"/>
  <c r="L8" i="11"/>
  <c r="K8" i="11"/>
  <c r="Q8" i="11"/>
  <c r="P8" i="11"/>
  <c r="L42" i="11"/>
  <c r="K42" i="11"/>
  <c r="Q42" i="11"/>
  <c r="P42" i="11"/>
  <c r="L43" i="11"/>
  <c r="K43" i="11"/>
  <c r="Q43" i="11"/>
  <c r="P43" i="11"/>
  <c r="L12" i="11"/>
  <c r="K12" i="11"/>
  <c r="Q12" i="11"/>
  <c r="P12" i="11"/>
  <c r="L16" i="11"/>
  <c r="K16" i="11"/>
  <c r="Q16" i="11"/>
  <c r="P16" i="11"/>
  <c r="L20" i="11"/>
  <c r="K20" i="11"/>
  <c r="Q20" i="11"/>
  <c r="P20" i="11"/>
  <c r="L24" i="11"/>
  <c r="K24" i="11"/>
  <c r="Q24" i="11"/>
  <c r="P24" i="11"/>
  <c r="L28" i="11"/>
  <c r="K28" i="11"/>
  <c r="Q28" i="11"/>
  <c r="P28" i="11"/>
  <c r="L32" i="11"/>
  <c r="K32" i="11"/>
  <c r="Q32" i="11"/>
  <c r="P32" i="11"/>
  <c r="J44" i="11"/>
  <c r="O44" i="11"/>
  <c r="K41" i="11"/>
  <c r="L41" i="11"/>
  <c r="P41" i="11"/>
  <c r="Q41" i="11"/>
  <c r="L42" i="5"/>
  <c r="L43" i="5"/>
  <c r="L42" i="3"/>
  <c r="L43" i="3"/>
  <c r="L43" i="4"/>
  <c r="L42" i="4"/>
  <c r="D43" i="2"/>
  <c r="D42" i="2"/>
  <c r="L42" i="2"/>
  <c r="L43" i="2"/>
  <c r="G43" i="1"/>
  <c r="G42" i="1"/>
  <c r="L42" i="1"/>
  <c r="L43" i="1"/>
  <c r="O31" i="29" l="1"/>
  <c r="N31" i="29"/>
  <c r="G34" i="29"/>
  <c r="H34" i="29"/>
  <c r="P56" i="15"/>
  <c r="Q56" i="15"/>
  <c r="V50" i="15"/>
  <c r="U50" i="15"/>
  <c r="F56" i="15"/>
  <c r="G56" i="15"/>
  <c r="AZ44" i="13"/>
  <c r="AY44" i="13"/>
  <c r="K44" i="13"/>
  <c r="L44" i="13"/>
  <c r="G44" i="13"/>
  <c r="F44" i="13"/>
  <c r="Q44" i="13"/>
  <c r="P44" i="13"/>
  <c r="U55" i="15"/>
  <c r="V55" i="15"/>
  <c r="T56" i="15"/>
  <c r="G44" i="7"/>
  <c r="F44" i="7"/>
  <c r="L44" i="7"/>
  <c r="K44" i="7"/>
  <c r="AZ28" i="18"/>
  <c r="AY28" i="18"/>
  <c r="AY36" i="17"/>
  <c r="AZ36" i="17"/>
  <c r="AT36" i="17"/>
  <c r="AU36" i="17"/>
  <c r="G36" i="17"/>
  <c r="F36" i="17"/>
  <c r="L36" i="17"/>
  <c r="K36" i="17"/>
  <c r="P36" i="17"/>
  <c r="Q36" i="17"/>
  <c r="K56" i="15"/>
  <c r="L56" i="15"/>
  <c r="L44" i="11"/>
  <c r="K44" i="11"/>
  <c r="Q44" i="11"/>
  <c r="P44" i="11"/>
  <c r="U56" i="15" l="1"/>
  <c r="V56" i="15"/>
</calcChain>
</file>

<file path=xl/sharedStrings.xml><?xml version="1.0" encoding="utf-8"?>
<sst xmlns="http://schemas.openxmlformats.org/spreadsheetml/2006/main" count="2410" uniqueCount="206">
  <si>
    <t>Übersicht</t>
  </si>
  <si>
    <t>Per Herbstsemester; Quelle: Finanzabteilung</t>
  </si>
  <si>
    <t xml:space="preserve">Fakultät </t>
  </si>
  <si>
    <t xml:space="preserve">Geschlecht </t>
  </si>
  <si>
    <t>TRF</t>
  </si>
  <si>
    <t xml:space="preserve">Frauen </t>
  </si>
  <si>
    <t xml:space="preserve">Männer </t>
  </si>
  <si>
    <t xml:space="preserve">Total </t>
  </si>
  <si>
    <t xml:space="preserve">% Frauen </t>
  </si>
  <si>
    <t>% Männer</t>
  </si>
  <si>
    <t xml:space="preserve">RWF </t>
  </si>
  <si>
    <t xml:space="preserve">WWF </t>
  </si>
  <si>
    <t xml:space="preserve">MeF </t>
  </si>
  <si>
    <t xml:space="preserve">VSF </t>
  </si>
  <si>
    <t xml:space="preserve">PhF </t>
  </si>
  <si>
    <t xml:space="preserve">MNF </t>
  </si>
  <si>
    <t xml:space="preserve">UZH </t>
  </si>
  <si>
    <t>Bemerkungen</t>
  </si>
  <si>
    <t>Studieneintritte ohne Master of Advanced Studies (MAS)</t>
  </si>
  <si>
    <t>Fakultät</t>
  </si>
  <si>
    <t>Geschlecht</t>
  </si>
  <si>
    <t>Frauen</t>
  </si>
  <si>
    <t>Männer</t>
  </si>
  <si>
    <t>Total</t>
  </si>
  <si>
    <t>% Frauen</t>
  </si>
  <si>
    <t>RWF</t>
  </si>
  <si>
    <t>WWF</t>
  </si>
  <si>
    <t>MeF</t>
  </si>
  <si>
    <t>VSF</t>
  </si>
  <si>
    <t>PhF</t>
  </si>
  <si>
    <t>MNF</t>
  </si>
  <si>
    <t>UZH</t>
  </si>
  <si>
    <t>Studierende ohne Master of Advanced Studies (MAS)</t>
  </si>
  <si>
    <t>Per Kalenderjahr; Quelle: Finanzabteilung</t>
  </si>
  <si>
    <t>Abschlüsse ohne Master of Advanced Studies (MAS)</t>
  </si>
  <si>
    <t>Per 31.12.; Quelle: Finanzabteilung</t>
  </si>
  <si>
    <t>PUG</t>
  </si>
  <si>
    <t>Männer</t>
  </si>
  <si>
    <t>ASS</t>
  </si>
  <si>
    <t>OA</t>
  </si>
  <si>
    <t>WM</t>
  </si>
  <si>
    <t>FB</t>
  </si>
  <si>
    <t>ZDU</t>
  </si>
  <si>
    <t>LB</t>
  </si>
  <si>
    <t>PD</t>
  </si>
  <si>
    <t>TP</t>
  </si>
  <si>
    <t xml:space="preserve">             _</t>
  </si>
  <si>
    <t>OP</t>
  </si>
  <si>
    <t>AOP</t>
  </si>
  <si>
    <t>AP</t>
  </si>
  <si>
    <t>ADM</t>
  </si>
  <si>
    <t>ML</t>
  </si>
  <si>
    <t>REI</t>
  </si>
  <si>
    <t>TB</t>
  </si>
  <si>
    <t>WMZ</t>
  </si>
  <si>
    <t>AP TT</t>
  </si>
  <si>
    <t>SNF</t>
  </si>
  <si>
    <t>Per 31.12.; Quelle: UZH Grants Office</t>
  </si>
  <si>
    <t>Status</t>
  </si>
  <si>
    <t>Eingereicht</t>
  </si>
  <si>
    <t>Bewilligt</t>
  </si>
  <si>
    <t>Per Kalenderjahr; Quelle: Abteilung Professuren</t>
  </si>
  <si>
    <t>BG</t>
  </si>
  <si>
    <t>TZ II</t>
  </si>
  <si>
    <t>TZ I</t>
  </si>
  <si>
    <t>VZ</t>
  </si>
  <si>
    <t>% TZ II</t>
  </si>
  <si>
    <t>% TZ I</t>
  </si>
  <si>
    <t>% VZ</t>
  </si>
  <si>
    <t>TZ I (50-89%)</t>
  </si>
  <si>
    <t>TZ II (1-49%)</t>
  </si>
  <si>
    <t>Ab 2018 werden Mitarbeitende doppelt erfasst, wenn sie gleichzeitig in mehreren Unterkategorien (PUG) angestellt sind. Im Total werden sie allerdings nur einmal gezählt. Daher kann es im Total Abweichungen von der Summe geben. Weiter kann es vorkommen, dass eine Person an mehreren Fakultäten angestellt ist und neu doppelt erfasst wird. Somit kann auch das Gesamttotal von der Summe abweichen.</t>
  </si>
  <si>
    <t>Bemerkung</t>
  </si>
  <si>
    <t>Ab 2019 wird Personal, das innerhalb der Zentralen Dienste arbeitet, neu in der Kategorie "Zentrale Dienste" ausgewiesen (früher unter der Kategorie ATP)</t>
  </si>
  <si>
    <t>Ab 2019 wird Personal, das innerhalb eines UFSP oder KFSP arbeitet, neu in der Kategorie "Fokusbereiche" ausgewiesen (früher unter den jeweiligen Fakultäten).</t>
  </si>
  <si>
    <t xml:space="preserve">An der UZH tätige Lehrbeauftragte (inkl. ETH- und Gastdozierende), Privatdozierende und Titularprofessor:innen. Es ist zu beachten, dass viele Lehrbeauftragte, Privatdozierende und Titularprofessor:innen ausser in ihrer Dozierendenfunktion auch im Rahmen einer Festanstellung im Mittelbau der Universität Zürich tätig sind, einige auch als Angehörige des administrativen und technischen Personals. </t>
  </si>
  <si>
    <t xml:space="preserve">TRF </t>
  </si>
  <si>
    <t>Im Gegensatz zum Jahresbericht werden keine Gastprofessuren berücksichtigt.</t>
  </si>
  <si>
    <t>Bis 2018 Gesamtzahl Professuren ohne Zentrale Dienste.</t>
  </si>
  <si>
    <t xml:space="preserve">Abweichungen in den Spaltensummen sind auf personalübergreifende Mehrfachanstellungen zurückzuführen. </t>
  </si>
  <si>
    <t>Ohne Lehrlinge und Praktikant:innen. Bis 2019 zuzüglich wissenschaftliche Mitarbeitende der ZDU.</t>
  </si>
  <si>
    <t>Abweichungen in den Zeilen- beziehungsweise Spaltensummen sind auf Rundungsdifferenzen oder fakultäts- und personalübergreifende Mehrfachanstellungen zurückzuführen.</t>
  </si>
  <si>
    <t>Daten inkl. Gastprofessuren</t>
  </si>
  <si>
    <t>Candoc- und Postdoc-Daten wurden aufaddiert</t>
  </si>
  <si>
    <t>Fakultät</t>
  </si>
  <si>
    <t>Erfolgquote %</t>
  </si>
  <si>
    <t>2016</t>
  </si>
  <si>
    <t>2017</t>
  </si>
  <si>
    <t>2018</t>
  </si>
  <si>
    <t>2019</t>
  </si>
  <si>
    <t>2020</t>
  </si>
  <si>
    <t>2021</t>
  </si>
  <si>
    <t>2022</t>
  </si>
  <si>
    <t>2023</t>
  </si>
  <si>
    <t>2024</t>
  </si>
  <si>
    <t>Spalte1</t>
  </si>
  <si>
    <t>Spalte2</t>
  </si>
  <si>
    <t>Spalte3</t>
  </si>
  <si>
    <t>Spalte4</t>
  </si>
  <si>
    <t>Spalte5</t>
  </si>
  <si>
    <t>Spalte6</t>
  </si>
  <si>
    <t>Spalte7</t>
  </si>
  <si>
    <t>Spalte8</t>
  </si>
  <si>
    <t>Spalte9</t>
  </si>
  <si>
    <t>Spalte10</t>
  </si>
  <si>
    <t>Spalte11</t>
  </si>
  <si>
    <t>Spalte12</t>
  </si>
  <si>
    <t>Spalte13</t>
  </si>
  <si>
    <t>Spalte14</t>
  </si>
  <si>
    <t>Spalte15</t>
  </si>
  <si>
    <t>Spalte16</t>
  </si>
  <si>
    <t>Spalte17</t>
  </si>
  <si>
    <t>Spalte18</t>
  </si>
  <si>
    <t>Spalte19</t>
  </si>
  <si>
    <t>Spalte20</t>
  </si>
  <si>
    <t>Spalte21</t>
  </si>
  <si>
    <t>Spalte22</t>
  </si>
  <si>
    <t>Spalte23</t>
  </si>
  <si>
    <t>Spalte24</t>
  </si>
  <si>
    <t>Spalte25</t>
  </si>
  <si>
    <t>Spalte26</t>
  </si>
  <si>
    <t>Spalte27</t>
  </si>
  <si>
    <t>Spalte28</t>
  </si>
  <si>
    <t>Spalte29</t>
  </si>
  <si>
    <t>Spalte30</t>
  </si>
  <si>
    <t>Spalte31</t>
  </si>
  <si>
    <t>Spalte32</t>
  </si>
  <si>
    <t>Spalte33</t>
  </si>
  <si>
    <t>Spalte34</t>
  </si>
  <si>
    <t>Spalte35</t>
  </si>
  <si>
    <t>Spalte36</t>
  </si>
  <si>
    <t>Spalte37</t>
  </si>
  <si>
    <t>Spalte38</t>
  </si>
  <si>
    <t>Spalte39</t>
  </si>
  <si>
    <t>Spalte40</t>
  </si>
  <si>
    <t>Spalte41</t>
  </si>
  <si>
    <t>Spalte42</t>
  </si>
  <si>
    <t>Spalte43</t>
  </si>
  <si>
    <t>Spalte44</t>
  </si>
  <si>
    <t>Spalte45</t>
  </si>
  <si>
    <t>Spalte46</t>
  </si>
  <si>
    <t>Administratives und technisches Personal</t>
  </si>
  <si>
    <t>Administratives Personal</t>
  </si>
  <si>
    <t>Medizin- und Laborpersonal</t>
  </si>
  <si>
    <t xml:space="preserve">REI </t>
  </si>
  <si>
    <t>Reinigungspersonal</t>
  </si>
  <si>
    <t xml:space="preserve">TB </t>
  </si>
  <si>
    <t>Technisches und Betriebspersonal</t>
  </si>
  <si>
    <t xml:space="preserve">WMZ </t>
  </si>
  <si>
    <t>Wissenschaftliche Mitarbeitende ZDU</t>
  </si>
  <si>
    <t>Dozierende</t>
  </si>
  <si>
    <t xml:space="preserve">LB </t>
  </si>
  <si>
    <t>Lehrbeauftragte</t>
  </si>
  <si>
    <t xml:space="preserve">PD </t>
  </si>
  <si>
    <t>Privatdozierende</t>
  </si>
  <si>
    <t xml:space="preserve">TP </t>
  </si>
  <si>
    <t>Titularprofessuren</t>
  </si>
  <si>
    <t>Fakultäten</t>
  </si>
  <si>
    <t>Theologische und Religionswissenschaftliche Fakultät</t>
  </si>
  <si>
    <t>Rechtswissenschaftliche Fakultät</t>
  </si>
  <si>
    <t>Wirtschaftswissenschaftliche Fakultät</t>
  </si>
  <si>
    <t>Medizinische Fakultät</t>
  </si>
  <si>
    <t>Vetsuisse-Fakultät</t>
  </si>
  <si>
    <t>Philosophische Fakultät</t>
  </si>
  <si>
    <t>Mathematisch-naturwissenschaftliche Fakultät</t>
  </si>
  <si>
    <t>Mittelbau</t>
  </si>
  <si>
    <t>Abkürzungen</t>
  </si>
  <si>
    <t xml:space="preserve">ASS </t>
  </si>
  <si>
    <t>Assistierende</t>
  </si>
  <si>
    <t xml:space="preserve">OA </t>
  </si>
  <si>
    <t>Oberassistierende</t>
  </si>
  <si>
    <t xml:space="preserve">WM </t>
  </si>
  <si>
    <t>Wissenschaftliche Mitarbeitende</t>
  </si>
  <si>
    <t>Professuren</t>
  </si>
  <si>
    <t xml:space="preserve">OP </t>
  </si>
  <si>
    <t>Ordentliche Professuren</t>
  </si>
  <si>
    <t xml:space="preserve">AOP </t>
  </si>
  <si>
    <t>Ausserordentliche Professuren</t>
  </si>
  <si>
    <t xml:space="preserve">AP </t>
  </si>
  <si>
    <t>Assistenzprofessuren</t>
  </si>
  <si>
    <t>Zentrale Dienste</t>
  </si>
  <si>
    <t>Fokusbereich</t>
  </si>
  <si>
    <t>APTT</t>
  </si>
  <si>
    <t>Assistenzprofessuren mit Tenure Track</t>
  </si>
  <si>
    <t>Förderprofessuren des Schweizerischen Nationalfonds</t>
  </si>
  <si>
    <t>Teilzeit-Professuren</t>
  </si>
  <si>
    <t>TZ</t>
  </si>
  <si>
    <t>Teilzeit</t>
  </si>
  <si>
    <t>Vollzeit</t>
  </si>
  <si>
    <t>Tabelle 1: Studieneintritte 2016 - 2025</t>
  </si>
  <si>
    <t>Tabelle 2: Studierende 2016 - 2025</t>
  </si>
  <si>
    <t>Tabelle 3: Abschlüsse 2016 - 2025</t>
  </si>
  <si>
    <t>Tabelle 4: Doktorierende 2016 - 2025</t>
  </si>
  <si>
    <t>Tabelle 5: Doktorate 2016 - 2025</t>
  </si>
  <si>
    <t>Tabelle 6: Mittelbau 2016 - 2025</t>
  </si>
  <si>
    <t>Tabelle 7: Dozierende 2016 - 2025</t>
  </si>
  <si>
    <t>Tabelle 8: Professuren 2016 - 2025</t>
  </si>
  <si>
    <t>Tabelle 9: Assistenzprofessuren 2018 - 2025</t>
  </si>
  <si>
    <t>Tabelle 10: Administratives und technisches Personal 2016 - 2025</t>
  </si>
  <si>
    <t>Tabelle 11: Berufungen 2016 - 2025</t>
  </si>
  <si>
    <t>Tabelle 12: Beförderungen 2016 - 2025</t>
  </si>
  <si>
    <t>Tabelle 13: Teilzeitprofessuren 2018 - 2025</t>
  </si>
  <si>
    <t>Tabelle 14: Forschungskredite (UZH Candoc Grant und UZH Postdoc Grant) 2016 - 2025</t>
  </si>
  <si>
    <t>SP</t>
  </si>
  <si>
    <t>Ab 2025 wird die Kategorie "Fokusbereich" in "Strategische Programme" umbenannt</t>
  </si>
  <si>
    <t>Ab 2025 ist das Total zuzüglich Gastprofessuren (nicht eigens ausgewiesen).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</si>
</sst>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32" x14ac:knownFonts="1">
    <font>
      <sz val="12"/>
      <color rgb="FF000000"/>
      <name val="Calibri"/>
      <family val="2"/>
      <charset val="1"/>
    </font>
    <font>
      <sz val="11"/>
      <color theme="1"/>
      <name val="Calibri"/>
      <family val="2"/>
      <scheme val="minor"/>
    </font>
    <font>
      <b/>
      <sz val="12"/>
      <color rgb="FF000000"/>
      <name val="Calibri"/>
      <family val="2"/>
      <charset val="1"/>
    </font>
    <font>
      <sz val="12"/>
      <color rgb="FFFF0000"/>
      <name val="Calibri"/>
      <family val="2"/>
      <charset val="1"/>
    </font>
    <font>
      <sz val="12"/>
      <color rgb="FF000000"/>
      <name val="Calibri"/>
      <family val="2"/>
      <charset val="1"/>
    </font>
    <font>
      <u/>
      <sz val="12"/>
      <color theme="10"/>
      <name val="Calibri"/>
      <family val="2"/>
      <charset val="1"/>
    </font>
    <font>
      <u/>
      <sz val="12"/>
      <color theme="11"/>
      <name val="Calibri"/>
      <family val="2"/>
      <charset val="1"/>
    </font>
    <font>
      <b/>
      <sz val="11"/>
      <color rgb="FF3F3F3F"/>
      <name val="Calibri"/>
      <family val="2"/>
      <scheme val="minor"/>
    </font>
    <font>
      <sz val="12"/>
      <name val="Calibri"/>
      <family val="2"/>
      <charset val="1"/>
    </font>
    <font>
      <b/>
      <sz val="10"/>
      <name val="Source Sans Pro"/>
      <family val="2"/>
    </font>
    <font>
      <sz val="10"/>
      <name val="Source Sans Pro"/>
      <family val="2"/>
    </font>
    <font>
      <b/>
      <sz val="11"/>
      <name val="Source Sans Pro"/>
      <family val="2"/>
    </font>
    <font>
      <sz val="11"/>
      <name val="Source Sans Pro"/>
      <family val="2"/>
    </font>
    <font>
      <b/>
      <sz val="12"/>
      <name val="Source Sans Pro"/>
      <family val="2"/>
    </font>
    <font>
      <sz val="12"/>
      <name val="Source Sans Pro"/>
      <family val="2"/>
    </font>
    <font>
      <sz val="11"/>
      <color rgb="FF000000"/>
      <name val="Source Sans Pro"/>
      <family val="2"/>
    </font>
    <font>
      <sz val="12"/>
      <color rgb="FF000000"/>
      <name val="Source Sans Pro"/>
      <family val="2"/>
    </font>
    <font>
      <sz val="12"/>
      <color theme="1"/>
      <name val="Source Sans Pro"/>
      <family val="2"/>
    </font>
    <font>
      <sz val="10"/>
      <color rgb="FF000000"/>
      <name val="Source Sans Pro"/>
      <family val="2"/>
    </font>
    <font>
      <sz val="10"/>
      <color theme="1"/>
      <name val="Source Sans Pro"/>
      <family val="2"/>
    </font>
    <font>
      <u/>
      <sz val="11"/>
      <color theme="10"/>
      <name val="Source Sans Pro"/>
      <family val="2"/>
    </font>
    <font>
      <b/>
      <sz val="10"/>
      <color rgb="FF000000"/>
      <name val="Source Sans Pro"/>
      <family val="2"/>
    </font>
    <font>
      <sz val="10"/>
      <color rgb="FFFF0000"/>
      <name val="Source Sans Pro"/>
      <family val="2"/>
    </font>
    <font>
      <b/>
      <sz val="11"/>
      <color rgb="FF000000"/>
      <name val="Source Sans Pro"/>
      <family val="2"/>
    </font>
    <font>
      <sz val="11"/>
      <color rgb="FFFF0000"/>
      <name val="Source Sans Pro"/>
      <family val="2"/>
    </font>
    <font>
      <b/>
      <sz val="10"/>
      <color rgb="FFFF0000"/>
      <name val="Source Sans Pro"/>
      <family val="2"/>
    </font>
    <font>
      <sz val="10"/>
      <name val="Calibri"/>
      <family val="2"/>
      <charset val="1"/>
    </font>
    <font>
      <b/>
      <sz val="12"/>
      <name val="Calibri"/>
      <family val="2"/>
      <charset val="1"/>
    </font>
    <font>
      <b/>
      <sz val="10"/>
      <color theme="0"/>
      <name val="Source Sans Pro"/>
      <family val="2"/>
    </font>
    <font>
      <sz val="10"/>
      <color theme="0"/>
      <name val="Source Sans Pro"/>
      <family val="2"/>
    </font>
    <font>
      <sz val="8"/>
      <name val="Calibri"/>
      <family val="2"/>
      <charset val="1"/>
    </font>
    <font>
      <b/>
      <sz val="11"/>
      <color theme="0"/>
      <name val="Source Sans Pro"/>
      <family val="2"/>
    </font>
  </fonts>
  <fills count="8">
    <fill>
      <patternFill patternType="none"/>
    </fill>
    <fill>
      <patternFill patternType="gray125"/>
    </fill>
    <fill>
      <patternFill patternType="solid">
        <fgColor theme="4" tint="0.59999389629810485"/>
        <bgColor rgb="FFBCC6E5"/>
      </patternFill>
    </fill>
    <fill>
      <patternFill patternType="solid">
        <fgColor theme="4" tint="0.59999389629810485"/>
        <bgColor indexed="64"/>
      </patternFill>
    </fill>
    <fill>
      <patternFill patternType="solid">
        <fgColor rgb="FFF2F2F2"/>
      </patternFill>
    </fill>
    <fill>
      <patternFill patternType="solid">
        <fgColor theme="5" tint="0.59999389629810485"/>
        <bgColor rgb="FFBCC6E5"/>
      </patternFill>
    </fill>
    <fill>
      <patternFill patternType="solid">
        <fgColor theme="5" tint="0.59999389629810485"/>
        <bgColor indexed="64"/>
      </patternFill>
    </fill>
    <fill>
      <patternFill patternType="solid">
        <fgColor theme="0"/>
        <bgColor indexed="64"/>
      </patternFill>
    </fill>
  </fills>
  <borders count="40">
    <border>
      <left/>
      <right/>
      <top/>
      <bottom/>
      <diagonal/>
    </border>
    <border>
      <left style="thin">
        <color rgb="FF191616"/>
      </left>
      <right style="thin">
        <color rgb="FF191616"/>
      </right>
      <top style="thin">
        <color rgb="FF191616"/>
      </top>
      <bottom style="thin">
        <color rgb="FF191616"/>
      </bottom>
      <diagonal/>
    </border>
    <border>
      <left style="thin">
        <color rgb="FF191616"/>
      </left>
      <right style="thin">
        <color rgb="FF191616"/>
      </right>
      <top style="thin">
        <color rgb="FF191616"/>
      </top>
      <bottom/>
      <diagonal/>
    </border>
    <border>
      <left style="thin">
        <color rgb="FF191616"/>
      </left>
      <right/>
      <top style="thin">
        <color rgb="FF191616"/>
      </top>
      <bottom/>
      <diagonal/>
    </border>
    <border>
      <left style="thin">
        <color auto="1"/>
      </left>
      <right style="thin">
        <color auto="1"/>
      </right>
      <top style="thin">
        <color auto="1"/>
      </top>
      <bottom style="thin">
        <color auto="1"/>
      </bottom>
      <diagonal/>
    </border>
    <border>
      <left/>
      <right/>
      <top style="thin">
        <color rgb="FF191616"/>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diagonal/>
    </border>
    <border>
      <left style="thin">
        <color rgb="FF191616"/>
      </left>
      <right style="thin">
        <color rgb="FF191616"/>
      </right>
      <top style="thin">
        <color indexed="64"/>
      </top>
      <bottom/>
      <diagonal/>
    </border>
    <border>
      <left style="thin">
        <color rgb="FF191616"/>
      </left>
      <right style="thin">
        <color rgb="FF191616"/>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161414"/>
      </left>
      <right/>
      <top style="thin">
        <color rgb="FF191616"/>
      </top>
      <bottom/>
      <diagonal/>
    </border>
    <border>
      <left style="thin">
        <color indexed="64"/>
      </left>
      <right/>
      <top/>
      <bottom style="thin">
        <color indexed="64"/>
      </bottom>
      <diagonal/>
    </border>
    <border>
      <left style="thin">
        <color rgb="FF191616"/>
      </left>
      <right/>
      <top/>
      <bottom/>
      <diagonal/>
    </border>
    <border>
      <left style="thin">
        <color rgb="FF191616"/>
      </left>
      <right/>
      <top style="thin">
        <color rgb="FF191616"/>
      </top>
      <bottom style="thin">
        <color rgb="FF191616"/>
      </bottom>
      <diagonal/>
    </border>
    <border>
      <left style="thin">
        <color rgb="FF161414"/>
      </left>
      <right/>
      <top/>
      <bottom/>
      <diagonal/>
    </border>
    <border>
      <left style="thin">
        <color rgb="FF161414"/>
      </left>
      <right/>
      <top style="thin">
        <color rgb="FF191616"/>
      </top>
      <bottom style="thin">
        <color rgb="FF191616"/>
      </bottom>
      <diagonal/>
    </border>
    <border>
      <left style="thin">
        <color rgb="FF191616"/>
      </left>
      <right/>
      <top style="thin">
        <color rgb="FF191616"/>
      </top>
      <bottom style="thin">
        <color indexed="64"/>
      </bottom>
      <diagonal/>
    </border>
    <border>
      <left style="thin">
        <color auto="1"/>
      </left>
      <right/>
      <top style="thin">
        <color rgb="FF191616"/>
      </top>
      <bottom style="thin">
        <color auto="1"/>
      </bottom>
      <diagonal/>
    </border>
    <border>
      <left/>
      <right style="thin">
        <color indexed="64"/>
      </right>
      <top style="thin">
        <color indexed="64"/>
      </top>
      <bottom/>
      <diagonal/>
    </border>
    <border>
      <left style="thin">
        <color indexed="64"/>
      </left>
      <right/>
      <top style="thin">
        <color indexed="64"/>
      </top>
      <bottom/>
      <diagonal/>
    </border>
    <border>
      <left style="thin">
        <color rgb="FF191616"/>
      </left>
      <right style="thin">
        <color rgb="FF191616"/>
      </right>
      <top style="thin">
        <color rgb="FF191616"/>
      </top>
      <bottom style="thin">
        <color indexed="64"/>
      </bottom>
      <diagonal/>
    </border>
    <border>
      <left style="thin">
        <color rgb="FF161414"/>
      </left>
      <right/>
      <top style="thin">
        <color theme="4" tint="0.39997558519241921"/>
      </top>
      <bottom/>
      <diagonal/>
    </border>
    <border>
      <left style="thin">
        <color indexed="64"/>
      </left>
      <right/>
      <top style="thin">
        <color rgb="FF191616"/>
      </top>
      <bottom/>
      <diagonal/>
    </border>
    <border>
      <left style="thin">
        <color indexed="64"/>
      </left>
      <right/>
      <top style="thin">
        <color theme="4" tint="0.39997558519241921"/>
      </top>
      <bottom/>
      <diagonal/>
    </border>
    <border>
      <left style="thin">
        <color indexed="64"/>
      </left>
      <right/>
      <top style="thin">
        <color theme="4" tint="0.39997558519241921"/>
      </top>
      <bottom style="thin">
        <color indexed="64"/>
      </bottom>
      <diagonal/>
    </border>
    <border>
      <left style="thin">
        <color indexed="64"/>
      </left>
      <right/>
      <top style="thin">
        <color rgb="FF191616"/>
      </top>
      <bottom style="thin">
        <color rgb="FF191616"/>
      </bottom>
      <diagonal/>
    </border>
    <border>
      <left style="thin">
        <color indexed="64"/>
      </left>
      <right/>
      <top/>
      <bottom/>
      <diagonal/>
    </border>
    <border>
      <left/>
      <right/>
      <top style="thin">
        <color indexed="64"/>
      </top>
      <bottom/>
      <diagonal/>
    </border>
    <border>
      <left style="thin">
        <color rgb="FF191616"/>
      </left>
      <right/>
      <top style="thin">
        <color indexed="64"/>
      </top>
      <bottom/>
      <diagonal/>
    </border>
    <border>
      <left style="thin">
        <color rgb="FF161414"/>
      </left>
      <right/>
      <top style="thin">
        <color auto="1"/>
      </top>
      <bottom/>
      <diagonal/>
    </border>
    <border>
      <left style="thin">
        <color rgb="FF161414"/>
      </left>
      <right/>
      <top/>
      <bottom style="thin">
        <color rgb="FF191616"/>
      </bottom>
      <diagonal/>
    </border>
    <border>
      <left style="thin">
        <color rgb="FF161414"/>
      </left>
      <right/>
      <top/>
      <bottom style="thin">
        <color indexed="64"/>
      </bottom>
      <diagonal/>
    </border>
    <border>
      <left style="thin">
        <color rgb="FF161414"/>
      </left>
      <right/>
      <top style="thin">
        <color rgb="FF191616"/>
      </top>
      <bottom style="thin">
        <color indexed="64"/>
      </bottom>
      <diagonal/>
    </border>
    <border>
      <left style="thin">
        <color rgb="FF191616"/>
      </left>
      <right/>
      <top style="thin">
        <color indexed="64"/>
      </top>
      <bottom style="thin">
        <color indexed="64"/>
      </bottom>
      <diagonal/>
    </border>
    <border>
      <left style="thin">
        <color rgb="FF191616"/>
      </left>
      <right style="thin">
        <color indexed="64"/>
      </right>
      <top style="thin">
        <color rgb="FF191616"/>
      </top>
      <bottom style="thin">
        <color rgb="FF191616"/>
      </bottom>
      <diagonal/>
    </border>
    <border>
      <left style="thin">
        <color rgb="FF191616"/>
      </left>
      <right style="thin">
        <color indexed="64"/>
      </right>
      <top style="thin">
        <color rgb="FF191616"/>
      </top>
      <bottom/>
      <diagonal/>
    </border>
    <border>
      <left/>
      <right style="thin">
        <color auto="1"/>
      </right>
      <top/>
      <bottom style="thin">
        <color indexed="64"/>
      </bottom>
      <diagonal/>
    </border>
  </borders>
  <cellStyleXfs count="25">
    <xf numFmtId="0" fontId="0" fillId="0" borderId="0"/>
    <xf numFmtId="9" fontId="4" fillId="0" borderId="0" applyBorder="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1" fillId="0" borderId="0"/>
    <xf numFmtId="0" fontId="7" fillId="4" borderId="6" applyNumberFormat="0" applyAlignment="0" applyProtection="0"/>
    <xf numFmtId="0" fontId="5" fillId="0" borderId="0" applyNumberFormat="0" applyFill="0" applyBorder="0" applyAlignment="0" applyProtection="0"/>
  </cellStyleXfs>
  <cellXfs count="216">
    <xf numFmtId="0" fontId="0" fillId="0" borderId="0" xfId="0"/>
    <xf numFmtId="0" fontId="2" fillId="0" borderId="0" xfId="0" applyFont="1"/>
    <xf numFmtId="0" fontId="8" fillId="0" borderId="0" xfId="0" applyFont="1"/>
    <xf numFmtId="164" fontId="10" fillId="2" borderId="1" xfId="0" applyNumberFormat="1" applyFont="1" applyFill="1" applyBorder="1" applyAlignment="1">
      <alignment vertical="center" wrapText="1"/>
    </xf>
    <xf numFmtId="0" fontId="12" fillId="0" borderId="0" xfId="0" applyFont="1" applyAlignment="1">
      <alignment vertical="top"/>
    </xf>
    <xf numFmtId="0" fontId="9" fillId="0" borderId="0" xfId="0" applyFont="1"/>
    <xf numFmtId="0" fontId="10" fillId="0" borderId="0" xfId="0" applyFont="1"/>
    <xf numFmtId="0" fontId="12" fillId="0" borderId="0" xfId="0" applyFont="1"/>
    <xf numFmtId="0" fontId="11" fillId="0" borderId="0" xfId="0" applyFont="1"/>
    <xf numFmtId="0" fontId="13" fillId="0" borderId="0" xfId="0" applyFont="1" applyAlignment="1">
      <alignment vertical="top"/>
    </xf>
    <xf numFmtId="0" fontId="14" fillId="0" borderId="0" xfId="0" applyFont="1" applyAlignment="1">
      <alignment vertical="top"/>
    </xf>
    <xf numFmtId="0" fontId="16" fillId="0" borderId="0" xfId="0" applyFont="1"/>
    <xf numFmtId="0" fontId="17" fillId="0" borderId="0" xfId="0" applyFont="1"/>
    <xf numFmtId="0" fontId="18" fillId="0" borderId="0" xfId="0" applyFont="1"/>
    <xf numFmtId="0" fontId="19" fillId="0" borderId="0" xfId="0" applyFont="1"/>
    <xf numFmtId="0" fontId="15" fillId="0" borderId="0" xfId="0" applyFont="1" applyAlignment="1">
      <alignment horizontal="left" vertical="center"/>
    </xf>
    <xf numFmtId="0" fontId="21" fillId="0" borderId="0" xfId="0" applyFont="1"/>
    <xf numFmtId="0" fontId="22" fillId="0" borderId="0" xfId="0" applyFont="1"/>
    <xf numFmtId="0" fontId="15" fillId="0" borderId="0" xfId="0" applyFont="1"/>
    <xf numFmtId="0" fontId="23" fillId="0" borderId="0" xfId="0" applyFont="1" applyAlignment="1">
      <alignment vertical="top"/>
    </xf>
    <xf numFmtId="0" fontId="24" fillId="0" borderId="0" xfId="0" applyFont="1"/>
    <xf numFmtId="0" fontId="10" fillId="0" borderId="2" xfId="0" applyFont="1" applyBorder="1" applyAlignment="1">
      <alignment vertical="center" wrapText="1"/>
    </xf>
    <xf numFmtId="0" fontId="10" fillId="3" borderId="4" xfId="0" applyFont="1" applyFill="1" applyBorder="1" applyAlignment="1">
      <alignment vertical="center" wrapText="1"/>
    </xf>
    <xf numFmtId="0" fontId="9" fillId="0" borderId="10" xfId="0" applyFont="1" applyBorder="1" applyAlignment="1">
      <alignment vertical="center" wrapText="1"/>
    </xf>
    <xf numFmtId="0" fontId="10" fillId="0" borderId="8" xfId="0" applyFont="1" applyBorder="1" applyAlignment="1">
      <alignment vertical="center" wrapText="1"/>
    </xf>
    <xf numFmtId="0" fontId="10" fillId="0" borderId="13" xfId="0" applyFont="1" applyBorder="1" applyAlignment="1">
      <alignment vertical="center" wrapText="1"/>
    </xf>
    <xf numFmtId="0" fontId="10" fillId="0" borderId="4" xfId="0" applyFont="1" applyBorder="1" applyAlignment="1">
      <alignment vertical="center" wrapText="1"/>
    </xf>
    <xf numFmtId="164" fontId="10" fillId="6" borderId="15" xfId="1" applyNumberFormat="1" applyFont="1" applyFill="1" applyBorder="1" applyAlignment="1" applyProtection="1">
      <alignment vertical="center" wrapText="1"/>
    </xf>
    <xf numFmtId="164" fontId="10" fillId="6" borderId="3" xfId="1" applyNumberFormat="1" applyFont="1" applyFill="1" applyBorder="1" applyAlignment="1" applyProtection="1">
      <alignment vertical="center" wrapText="1"/>
    </xf>
    <xf numFmtId="0" fontId="9" fillId="0" borderId="2" xfId="0" applyFont="1" applyBorder="1" applyAlignment="1">
      <alignment vertical="center" wrapText="1"/>
    </xf>
    <xf numFmtId="164" fontId="9" fillId="6" borderId="3" xfId="0" applyNumberFormat="1" applyFont="1" applyFill="1" applyBorder="1" applyAlignment="1">
      <alignment vertical="center" wrapText="1"/>
    </xf>
    <xf numFmtId="164" fontId="9" fillId="3" borderId="4" xfId="1" applyNumberFormat="1" applyFont="1" applyFill="1" applyBorder="1" applyAlignment="1" applyProtection="1">
      <alignment vertical="center" wrapText="1"/>
    </xf>
    <xf numFmtId="0" fontId="25" fillId="0" borderId="0" xfId="0" applyFont="1"/>
    <xf numFmtId="0" fontId="10" fillId="0" borderId="17" xfId="0" applyFont="1" applyBorder="1" applyAlignment="1">
      <alignment vertical="center" wrapText="1"/>
    </xf>
    <xf numFmtId="0" fontId="9" fillId="0" borderId="17" xfId="0" applyFont="1" applyBorder="1" applyAlignment="1">
      <alignment vertical="center" wrapText="1"/>
    </xf>
    <xf numFmtId="0" fontId="23" fillId="0" borderId="0" xfId="0" applyFont="1"/>
    <xf numFmtId="164" fontId="9" fillId="3" borderId="1" xfId="1" applyNumberFormat="1" applyFont="1" applyFill="1" applyBorder="1" applyAlignment="1" applyProtection="1">
      <alignment vertical="center" wrapText="1"/>
    </xf>
    <xf numFmtId="164" fontId="9" fillId="3" borderId="2" xfId="1" applyNumberFormat="1" applyFont="1" applyFill="1" applyBorder="1" applyAlignment="1" applyProtection="1">
      <alignment vertical="center" wrapText="1"/>
    </xf>
    <xf numFmtId="0" fontId="26" fillId="0" borderId="0" xfId="0" applyFont="1"/>
    <xf numFmtId="0" fontId="9" fillId="0" borderId="16" xfId="0" applyFont="1" applyBorder="1" applyAlignment="1">
      <alignment vertical="center" wrapText="1"/>
    </xf>
    <xf numFmtId="0" fontId="9" fillId="0" borderId="18" xfId="0" applyFont="1" applyBorder="1" applyAlignment="1">
      <alignment vertical="center" wrapText="1"/>
    </xf>
    <xf numFmtId="0" fontId="15" fillId="0" borderId="0" xfId="0" applyFont="1" applyAlignment="1">
      <alignment vertical="top"/>
    </xf>
    <xf numFmtId="0" fontId="27" fillId="0" borderId="0" xfId="0" applyFont="1"/>
    <xf numFmtId="0" fontId="3" fillId="0" borderId="0" xfId="0" applyFont="1"/>
    <xf numFmtId="0" fontId="2" fillId="0" borderId="0" xfId="0" applyFont="1" applyAlignment="1">
      <alignment vertical="top" wrapText="1"/>
    </xf>
    <xf numFmtId="0" fontId="9" fillId="0" borderId="19" xfId="0" applyFont="1" applyBorder="1" applyAlignment="1">
      <alignment vertical="center" wrapText="1"/>
    </xf>
    <xf numFmtId="164" fontId="10" fillId="6" borderId="2" xfId="0" applyNumberFormat="1" applyFont="1" applyFill="1" applyBorder="1" applyAlignment="1">
      <alignment vertical="center" wrapText="1"/>
    </xf>
    <xf numFmtId="164" fontId="10" fillId="3" borderId="2" xfId="0" applyNumberFormat="1" applyFont="1" applyFill="1" applyBorder="1" applyAlignment="1">
      <alignment vertical="center" wrapText="1"/>
    </xf>
    <xf numFmtId="0" fontId="14" fillId="0" borderId="0" xfId="0" applyFont="1"/>
    <xf numFmtId="0" fontId="10" fillId="6" borderId="4" xfId="0" applyFont="1" applyFill="1" applyBorder="1" applyAlignment="1">
      <alignment vertical="center" wrapText="1"/>
    </xf>
    <xf numFmtId="0" fontId="9" fillId="0" borderId="20" xfId="0" applyFont="1" applyBorder="1" applyAlignment="1">
      <alignment vertical="center" wrapText="1"/>
    </xf>
    <xf numFmtId="164" fontId="10" fillId="2" borderId="16" xfId="0" applyNumberFormat="1" applyFont="1" applyFill="1" applyBorder="1" applyAlignment="1">
      <alignment vertical="center" wrapText="1"/>
    </xf>
    <xf numFmtId="164" fontId="9" fillId="3" borderId="10" xfId="1" applyNumberFormat="1" applyFont="1" applyFill="1" applyBorder="1" applyAlignment="1" applyProtection="1">
      <alignment vertical="center" wrapText="1"/>
    </xf>
    <xf numFmtId="0" fontId="9" fillId="0" borderId="7" xfId="0" applyFont="1" applyBorder="1" applyAlignment="1">
      <alignment vertical="center" wrapText="1"/>
    </xf>
    <xf numFmtId="164" fontId="9" fillId="6" borderId="22" xfId="0" applyNumberFormat="1" applyFont="1" applyFill="1" applyBorder="1" applyAlignment="1">
      <alignment vertical="center" wrapText="1"/>
    </xf>
    <xf numFmtId="164" fontId="9" fillId="3" borderId="7" xfId="1" applyNumberFormat="1" applyFont="1" applyFill="1" applyBorder="1" applyAlignment="1" applyProtection="1">
      <alignment vertical="center" wrapText="1"/>
    </xf>
    <xf numFmtId="164" fontId="9" fillId="3" borderId="22" xfId="1" applyNumberFormat="1" applyFont="1" applyFill="1" applyBorder="1" applyAlignment="1" applyProtection="1">
      <alignment vertical="center" wrapText="1"/>
    </xf>
    <xf numFmtId="0" fontId="28" fillId="0" borderId="11" xfId="0" applyFont="1" applyBorder="1" applyAlignment="1">
      <alignment vertical="center" wrapText="1"/>
    </xf>
    <xf numFmtId="0" fontId="28" fillId="0" borderId="12" xfId="0" applyFont="1" applyBorder="1" applyAlignment="1">
      <alignment vertical="center" wrapText="1"/>
    </xf>
    <xf numFmtId="0" fontId="28" fillId="0" borderId="0" xfId="0" applyFont="1"/>
    <xf numFmtId="0" fontId="29" fillId="0" borderId="0" xfId="0" applyFont="1"/>
    <xf numFmtId="0" fontId="28" fillId="0" borderId="12" xfId="0" applyFont="1" applyBorder="1" applyAlignment="1">
      <alignment horizontal="left" vertical="center" wrapText="1"/>
    </xf>
    <xf numFmtId="164" fontId="10" fillId="6" borderId="3" xfId="0" applyNumberFormat="1" applyFont="1" applyFill="1" applyBorder="1" applyAlignment="1">
      <alignment vertical="center" wrapText="1"/>
    </xf>
    <xf numFmtId="164" fontId="10" fillId="3" borderId="3" xfId="0" applyNumberFormat="1" applyFont="1" applyFill="1" applyBorder="1" applyAlignment="1">
      <alignment vertical="center" wrapText="1"/>
    </xf>
    <xf numFmtId="164" fontId="9" fillId="6" borderId="16" xfId="1" applyNumberFormat="1" applyFont="1" applyFill="1" applyBorder="1" applyAlignment="1" applyProtection="1">
      <alignment vertical="center" wrapText="1"/>
    </xf>
    <xf numFmtId="164" fontId="10" fillId="3" borderId="7" xfId="1" applyNumberFormat="1" applyFont="1" applyFill="1" applyBorder="1" applyAlignment="1" applyProtection="1">
      <alignment vertical="center" wrapText="1"/>
    </xf>
    <xf numFmtId="164" fontId="0" fillId="0" borderId="0" xfId="0" applyNumberFormat="1"/>
    <xf numFmtId="164" fontId="9" fillId="0" borderId="2" xfId="0" applyNumberFormat="1" applyFont="1" applyBorder="1" applyAlignment="1">
      <alignment vertical="center" wrapText="1"/>
    </xf>
    <xf numFmtId="164" fontId="9" fillId="0" borderId="3" xfId="0" applyNumberFormat="1" applyFont="1" applyBorder="1" applyAlignment="1">
      <alignment vertical="center" wrapText="1"/>
    </xf>
    <xf numFmtId="0" fontId="13" fillId="0" borderId="0" xfId="0" applyFont="1"/>
    <xf numFmtId="164" fontId="9" fillId="0" borderId="23" xfId="0" applyNumberFormat="1" applyFont="1" applyBorder="1" applyAlignment="1">
      <alignment vertical="center" wrapText="1"/>
    </xf>
    <xf numFmtId="0" fontId="11" fillId="0" borderId="0" xfId="0" applyFont="1" applyAlignment="1">
      <alignment vertical="top"/>
    </xf>
    <xf numFmtId="164" fontId="9" fillId="0" borderId="1" xfId="0" applyNumberFormat="1" applyFont="1" applyBorder="1" applyAlignment="1">
      <alignment vertical="center" wrapText="1"/>
    </xf>
    <xf numFmtId="0" fontId="9" fillId="0" borderId="5" xfId="0" applyFont="1" applyBorder="1"/>
    <xf numFmtId="0" fontId="9" fillId="0" borderId="5" xfId="0" applyFont="1" applyBorder="1" applyAlignment="1">
      <alignment vertical="center" wrapText="1"/>
    </xf>
    <xf numFmtId="0" fontId="10" fillId="0" borderId="0" xfId="0" applyFont="1" applyAlignment="1">
      <alignment vertical="top"/>
    </xf>
    <xf numFmtId="0" fontId="21" fillId="0" borderId="0" xfId="0" applyFont="1" applyAlignment="1">
      <alignment vertical="center"/>
    </xf>
    <xf numFmtId="0" fontId="18" fillId="0" borderId="0" xfId="0" applyFont="1" applyAlignment="1">
      <alignment vertical="center"/>
    </xf>
    <xf numFmtId="0" fontId="10" fillId="0" borderId="3" xfId="0" applyFont="1" applyBorder="1" applyAlignment="1">
      <alignment vertical="center" wrapText="1"/>
    </xf>
    <xf numFmtId="0" fontId="10" fillId="5" borderId="13" xfId="0" applyFont="1" applyFill="1" applyBorder="1" applyAlignment="1">
      <alignment vertical="center" wrapText="1"/>
    </xf>
    <xf numFmtId="164" fontId="10" fillId="5" borderId="3" xfId="0" applyNumberFormat="1" applyFont="1" applyFill="1" applyBorder="1" applyAlignment="1">
      <alignment vertical="center" wrapText="1"/>
    </xf>
    <xf numFmtId="0" fontId="10" fillId="2" borderId="13" xfId="0" applyFont="1" applyFill="1" applyBorder="1" applyAlignment="1">
      <alignment vertical="center" wrapText="1"/>
    </xf>
    <xf numFmtId="164" fontId="10" fillId="2" borderId="3" xfId="0" applyNumberFormat="1" applyFont="1" applyFill="1" applyBorder="1" applyAlignment="1">
      <alignment vertical="center" wrapText="1"/>
    </xf>
    <xf numFmtId="0" fontId="10" fillId="0" borderId="3" xfId="0" applyFont="1" applyBorder="1" applyAlignment="1">
      <alignment horizontal="right" vertical="center" wrapText="1"/>
    </xf>
    <xf numFmtId="0" fontId="10" fillId="0" borderId="25" xfId="0" applyFont="1" applyBorder="1" applyAlignment="1">
      <alignment vertical="center" wrapText="1"/>
    </xf>
    <xf numFmtId="0" fontId="10" fillId="5" borderId="25" xfId="0" applyFont="1" applyFill="1" applyBorder="1" applyAlignment="1">
      <alignment vertical="center" wrapText="1"/>
    </xf>
    <xf numFmtId="0" fontId="10" fillId="2" borderId="28" xfId="0" applyFont="1" applyFill="1" applyBorder="1" applyAlignment="1">
      <alignment vertical="center" wrapText="1"/>
    </xf>
    <xf numFmtId="0" fontId="10" fillId="0" borderId="24" xfId="0" applyFont="1" applyBorder="1" applyAlignment="1">
      <alignment vertical="center" wrapText="1"/>
    </xf>
    <xf numFmtId="0" fontId="10" fillId="0" borderId="22" xfId="0" applyFont="1" applyBorder="1" applyAlignment="1">
      <alignment vertical="center" wrapText="1"/>
    </xf>
    <xf numFmtId="0" fontId="10" fillId="0" borderId="26" xfId="0" applyFont="1" applyBorder="1" applyAlignment="1">
      <alignment vertical="center" wrapText="1"/>
    </xf>
    <xf numFmtId="0" fontId="10" fillId="0" borderId="27" xfId="0" applyFont="1" applyBorder="1" applyAlignment="1">
      <alignment vertical="center" wrapText="1"/>
    </xf>
    <xf numFmtId="0" fontId="9" fillId="7" borderId="3" xfId="0" applyFont="1" applyFill="1" applyBorder="1" applyAlignment="1">
      <alignment vertical="center" wrapText="1"/>
    </xf>
    <xf numFmtId="0" fontId="9" fillId="7" borderId="3" xfId="0" applyFont="1" applyFill="1" applyBorder="1" applyAlignment="1">
      <alignment horizontal="right" vertical="center" wrapText="1"/>
    </xf>
    <xf numFmtId="0" fontId="9" fillId="7" borderId="2" xfId="0" applyFont="1" applyFill="1" applyBorder="1" applyAlignment="1">
      <alignment horizontal="right" vertical="center" wrapText="1"/>
    </xf>
    <xf numFmtId="164" fontId="10" fillId="5" borderId="2" xfId="0" applyNumberFormat="1" applyFont="1" applyFill="1" applyBorder="1" applyAlignment="1">
      <alignment vertical="center" wrapText="1"/>
    </xf>
    <xf numFmtId="164" fontId="10" fillId="2" borderId="2" xfId="0" applyNumberFormat="1" applyFont="1" applyFill="1" applyBorder="1" applyAlignment="1">
      <alignment vertical="center" wrapText="1"/>
    </xf>
    <xf numFmtId="0" fontId="10" fillId="0" borderId="2" xfId="0" applyFont="1" applyBorder="1" applyAlignment="1">
      <alignment horizontal="right" vertical="center" wrapText="1"/>
    </xf>
    <xf numFmtId="0" fontId="9" fillId="0" borderId="3" xfId="0" applyFont="1" applyBorder="1" applyAlignment="1">
      <alignment vertical="center" wrapText="1"/>
    </xf>
    <xf numFmtId="0" fontId="9" fillId="0" borderId="3" xfId="0" applyFont="1" applyBorder="1" applyAlignment="1">
      <alignment horizontal="right" vertical="center" wrapText="1"/>
    </xf>
    <xf numFmtId="0" fontId="9" fillId="0" borderId="2" xfId="0" applyFont="1" applyBorder="1" applyAlignment="1">
      <alignment horizontal="right" vertical="center" wrapText="1"/>
    </xf>
    <xf numFmtId="0" fontId="18" fillId="0" borderId="13" xfId="0" applyFont="1" applyBorder="1" applyAlignment="1">
      <alignment vertical="center" wrapText="1"/>
    </xf>
    <xf numFmtId="0" fontId="18" fillId="0" borderId="3" xfId="0" applyFont="1" applyBorder="1" applyAlignment="1">
      <alignment vertical="center" wrapText="1"/>
    </xf>
    <xf numFmtId="0" fontId="19" fillId="0" borderId="3" xfId="0" applyFont="1" applyBorder="1" applyAlignment="1">
      <alignment vertical="center" wrapText="1"/>
    </xf>
    <xf numFmtId="0" fontId="19" fillId="0" borderId="2" xfId="0" applyFont="1" applyBorder="1" applyAlignment="1">
      <alignment vertical="center" wrapText="1"/>
    </xf>
    <xf numFmtId="0" fontId="19" fillId="0" borderId="3" xfId="0" applyFont="1" applyBorder="1" applyAlignment="1">
      <alignment horizontal="right" vertical="center" wrapText="1"/>
    </xf>
    <xf numFmtId="0" fontId="19" fillId="0" borderId="2" xfId="0" applyFont="1" applyBorder="1" applyAlignment="1">
      <alignment horizontal="right" vertical="center" wrapText="1"/>
    </xf>
    <xf numFmtId="0" fontId="18" fillId="0" borderId="3" xfId="0" applyFont="1" applyBorder="1" applyAlignment="1">
      <alignment horizontal="right" vertical="center" wrapText="1"/>
    </xf>
    <xf numFmtId="0" fontId="18" fillId="5" borderId="13" xfId="0" applyFont="1" applyFill="1" applyBorder="1" applyAlignment="1">
      <alignment vertical="center" wrapText="1"/>
    </xf>
    <xf numFmtId="0" fontId="18" fillId="0" borderId="25" xfId="0" applyFont="1" applyBorder="1" applyAlignment="1">
      <alignment vertical="center" wrapText="1"/>
    </xf>
    <xf numFmtId="0" fontId="10" fillId="0" borderId="29" xfId="0" applyFont="1" applyBorder="1" applyAlignment="1">
      <alignment vertical="center" wrapText="1"/>
    </xf>
    <xf numFmtId="0" fontId="18" fillId="5" borderId="25" xfId="0" applyFont="1" applyFill="1" applyBorder="1" applyAlignment="1">
      <alignment vertical="center" wrapText="1"/>
    </xf>
    <xf numFmtId="0" fontId="10" fillId="0" borderId="14" xfId="0" applyFont="1" applyBorder="1" applyAlignment="1">
      <alignment vertical="center" wrapText="1"/>
    </xf>
    <xf numFmtId="164" fontId="18" fillId="5" borderId="3" xfId="0" applyNumberFormat="1" applyFont="1" applyFill="1" applyBorder="1" applyAlignment="1">
      <alignment vertical="center" wrapText="1"/>
    </xf>
    <xf numFmtId="164" fontId="19" fillId="5" borderId="3" xfId="0" applyNumberFormat="1" applyFont="1" applyFill="1" applyBorder="1" applyAlignment="1">
      <alignment vertical="center" wrapText="1"/>
    </xf>
    <xf numFmtId="164" fontId="19" fillId="5" borderId="2" xfId="0" applyNumberFormat="1" applyFont="1" applyFill="1" applyBorder="1" applyAlignment="1">
      <alignment vertical="center" wrapText="1"/>
    </xf>
    <xf numFmtId="0" fontId="9" fillId="0" borderId="22" xfId="0" applyFont="1" applyBorder="1" applyAlignment="1">
      <alignment vertical="center" wrapText="1"/>
    </xf>
    <xf numFmtId="0" fontId="10" fillId="0" borderId="31" xfId="0" applyFont="1" applyBorder="1" applyAlignment="1">
      <alignment vertical="center" wrapText="1"/>
    </xf>
    <xf numFmtId="0" fontId="10" fillId="6" borderId="22" xfId="0" applyFont="1" applyFill="1" applyBorder="1" applyAlignment="1">
      <alignment vertical="center" wrapText="1"/>
    </xf>
    <xf numFmtId="0" fontId="10" fillId="3" borderId="22" xfId="0" applyFont="1" applyFill="1" applyBorder="1" applyAlignment="1">
      <alignment vertical="center" wrapText="1"/>
    </xf>
    <xf numFmtId="0" fontId="10" fillId="3" borderId="7" xfId="0" applyFont="1" applyFill="1" applyBorder="1" applyAlignment="1">
      <alignment vertical="center" wrapText="1"/>
    </xf>
    <xf numFmtId="0" fontId="10" fillId="0" borderId="32" xfId="0" applyFont="1" applyBorder="1" applyAlignment="1">
      <alignment vertical="center" wrapText="1"/>
    </xf>
    <xf numFmtId="164" fontId="10" fillId="6" borderId="31" xfId="1" applyNumberFormat="1" applyFont="1" applyFill="1" applyBorder="1" applyAlignment="1" applyProtection="1">
      <alignment vertical="center" wrapText="1"/>
    </xf>
    <xf numFmtId="164" fontId="10" fillId="3" borderId="22" xfId="1" applyNumberFormat="1" applyFont="1" applyFill="1" applyBorder="1" applyAlignment="1" applyProtection="1">
      <alignment vertical="center" wrapText="1"/>
    </xf>
    <xf numFmtId="0" fontId="9" fillId="0" borderId="13" xfId="0" applyFont="1" applyBorder="1" applyAlignment="1">
      <alignment vertical="center" wrapText="1"/>
    </xf>
    <xf numFmtId="0" fontId="9" fillId="0" borderId="25" xfId="0" applyFont="1" applyBorder="1" applyAlignment="1">
      <alignment vertical="center" wrapText="1"/>
    </xf>
    <xf numFmtId="0" fontId="10" fillId="0" borderId="22" xfId="0" applyFont="1" applyBorder="1"/>
    <xf numFmtId="0" fontId="10" fillId="6" borderId="22" xfId="0" applyFont="1" applyFill="1" applyBorder="1"/>
    <xf numFmtId="0" fontId="9" fillId="0" borderId="22" xfId="0" applyFont="1" applyBorder="1"/>
    <xf numFmtId="0" fontId="9" fillId="6" borderId="22" xfId="0" applyFont="1" applyFill="1" applyBorder="1"/>
    <xf numFmtId="164" fontId="10" fillId="6" borderId="22" xfId="1" applyNumberFormat="1" applyFont="1" applyFill="1" applyBorder="1" applyAlignment="1" applyProtection="1">
      <alignment vertical="center" wrapText="1"/>
    </xf>
    <xf numFmtId="0" fontId="9" fillId="0" borderId="14" xfId="0" applyFont="1" applyBorder="1" applyAlignment="1">
      <alignment vertical="center" wrapText="1"/>
    </xf>
    <xf numFmtId="164" fontId="9" fillId="6" borderId="10" xfId="0" applyNumberFormat="1" applyFont="1" applyFill="1" applyBorder="1" applyAlignment="1">
      <alignment vertical="center" wrapText="1"/>
    </xf>
    <xf numFmtId="0" fontId="28" fillId="0" borderId="30" xfId="0" applyFont="1" applyBorder="1" applyAlignment="1">
      <alignment vertical="center" wrapText="1"/>
    </xf>
    <xf numFmtId="0" fontId="28" fillId="0" borderId="21" xfId="0" applyFont="1" applyBorder="1" applyAlignment="1">
      <alignment vertical="center" wrapText="1"/>
    </xf>
    <xf numFmtId="0" fontId="10" fillId="6" borderId="31" xfId="0" applyFont="1" applyFill="1" applyBorder="1" applyAlignment="1">
      <alignment vertical="center" wrapText="1"/>
    </xf>
    <xf numFmtId="0" fontId="10" fillId="3" borderId="31" xfId="0" applyFont="1" applyFill="1" applyBorder="1" applyAlignment="1">
      <alignment vertical="center" wrapText="1"/>
    </xf>
    <xf numFmtId="0" fontId="10" fillId="3" borderId="8" xfId="0" applyFont="1" applyFill="1" applyBorder="1" applyAlignment="1">
      <alignment vertical="center" wrapText="1"/>
    </xf>
    <xf numFmtId="164" fontId="10" fillId="3" borderId="3" xfId="1" applyNumberFormat="1" applyFont="1" applyFill="1" applyBorder="1" applyAlignment="1" applyProtection="1">
      <alignment vertical="center" wrapText="1"/>
    </xf>
    <xf numFmtId="164" fontId="10" fillId="3" borderId="2" xfId="1" applyNumberFormat="1" applyFont="1" applyFill="1" applyBorder="1" applyAlignment="1" applyProtection="1">
      <alignment vertical="center" wrapText="1"/>
    </xf>
    <xf numFmtId="164" fontId="9" fillId="3" borderId="3" xfId="1" applyNumberFormat="1" applyFont="1" applyFill="1" applyBorder="1" applyAlignment="1" applyProtection="1">
      <alignment vertical="center" wrapText="1"/>
    </xf>
    <xf numFmtId="164" fontId="9" fillId="6" borderId="3" xfId="1" applyNumberFormat="1" applyFont="1" applyFill="1" applyBorder="1" applyAlignment="1" applyProtection="1">
      <alignment vertical="center" wrapText="1"/>
    </xf>
    <xf numFmtId="0" fontId="22" fillId="0" borderId="22" xfId="0" applyFont="1" applyBorder="1"/>
    <xf numFmtId="0" fontId="22" fillId="6" borderId="22" xfId="0" applyFont="1" applyFill="1" applyBorder="1"/>
    <xf numFmtId="0" fontId="25" fillId="0" borderId="22" xfId="0" applyFont="1" applyBorder="1"/>
    <xf numFmtId="0" fontId="25" fillId="6" borderId="22" xfId="0" applyFont="1" applyFill="1" applyBorder="1"/>
    <xf numFmtId="164" fontId="9" fillId="3" borderId="31" xfId="1" applyNumberFormat="1" applyFont="1" applyFill="1" applyBorder="1" applyAlignment="1" applyProtection="1">
      <alignment vertical="center" wrapText="1"/>
    </xf>
    <xf numFmtId="164" fontId="9" fillId="3" borderId="8" xfId="1" applyNumberFormat="1" applyFont="1" applyFill="1" applyBorder="1" applyAlignment="1" applyProtection="1">
      <alignment vertical="center" wrapText="1"/>
    </xf>
    <xf numFmtId="164" fontId="10" fillId="3" borderId="31" xfId="1" applyNumberFormat="1" applyFont="1" applyFill="1" applyBorder="1" applyAlignment="1" applyProtection="1">
      <alignment vertical="center" wrapText="1"/>
    </xf>
    <xf numFmtId="164" fontId="10" fillId="3" borderId="8" xfId="1" applyNumberFormat="1" applyFont="1" applyFill="1" applyBorder="1" applyAlignment="1" applyProtection="1">
      <alignment vertical="center" wrapText="1"/>
    </xf>
    <xf numFmtId="0" fontId="10" fillId="0" borderId="33" xfId="0" applyFont="1" applyBorder="1" applyAlignment="1">
      <alignment vertical="center" wrapText="1"/>
    </xf>
    <xf numFmtId="164" fontId="9" fillId="6" borderId="16" xfId="0" applyNumberFormat="1" applyFont="1" applyFill="1" applyBorder="1" applyAlignment="1">
      <alignment vertical="center" wrapText="1"/>
    </xf>
    <xf numFmtId="164" fontId="9" fillId="3" borderId="16" xfId="1" applyNumberFormat="1" applyFont="1" applyFill="1" applyBorder="1" applyAlignment="1" applyProtection="1">
      <alignment vertical="center" wrapText="1"/>
    </xf>
    <xf numFmtId="0" fontId="9" fillId="0" borderId="34" xfId="0" applyFont="1" applyBorder="1" applyAlignment="1">
      <alignment vertical="center" wrapText="1"/>
    </xf>
    <xf numFmtId="164" fontId="9" fillId="3" borderId="23" xfId="1" applyNumberFormat="1" applyFont="1" applyFill="1" applyBorder="1" applyAlignment="1" applyProtection="1">
      <alignment vertical="center" wrapText="1"/>
    </xf>
    <xf numFmtId="0" fontId="10" fillId="0" borderId="15" xfId="0" applyFont="1" applyBorder="1" applyAlignment="1">
      <alignment vertical="center" wrapText="1"/>
    </xf>
    <xf numFmtId="164" fontId="9" fillId="6" borderId="3" xfId="0" applyNumberFormat="1" applyFont="1" applyFill="1" applyBorder="1" applyAlignment="1">
      <alignment horizontal="right" vertical="center" wrapText="1"/>
    </xf>
    <xf numFmtId="0" fontId="9" fillId="0" borderId="29" xfId="0" applyFont="1" applyBorder="1" applyAlignment="1">
      <alignment vertical="center" wrapText="1"/>
    </xf>
    <xf numFmtId="0" fontId="9" fillId="0" borderId="28" xfId="0" applyFont="1" applyBorder="1" applyAlignment="1">
      <alignment vertical="center" wrapText="1"/>
    </xf>
    <xf numFmtId="0" fontId="9" fillId="0" borderId="16" xfId="0" applyFont="1" applyBorder="1" applyAlignment="1">
      <alignment horizontal="right" vertical="center" wrapText="1"/>
    </xf>
    <xf numFmtId="164" fontId="9" fillId="6" borderId="16" xfId="0" applyNumberFormat="1" applyFont="1" applyFill="1" applyBorder="1" applyAlignment="1">
      <alignment horizontal="right" vertical="center" wrapText="1"/>
    </xf>
    <xf numFmtId="0" fontId="10" fillId="0" borderId="3" xfId="1" applyNumberFormat="1" applyFont="1" applyBorder="1" applyAlignment="1" applyProtection="1">
      <alignment vertical="center" wrapText="1"/>
    </xf>
    <xf numFmtId="0" fontId="28" fillId="0" borderId="5" xfId="0" applyFont="1" applyBorder="1" applyAlignment="1">
      <alignment vertical="center" wrapText="1"/>
    </xf>
    <xf numFmtId="164" fontId="9" fillId="0" borderId="19" xfId="0" applyNumberFormat="1" applyFont="1" applyBorder="1" applyAlignment="1">
      <alignment vertical="center" wrapText="1"/>
    </xf>
    <xf numFmtId="0" fontId="31" fillId="0" borderId="30" xfId="0" applyFont="1" applyBorder="1" applyAlignment="1">
      <alignment vertical="top"/>
    </xf>
    <xf numFmtId="0" fontId="31" fillId="0" borderId="21" xfId="0" applyFont="1" applyBorder="1" applyAlignment="1">
      <alignment vertical="top"/>
    </xf>
    <xf numFmtId="0" fontId="9" fillId="0" borderId="31" xfId="0" applyFont="1" applyBorder="1" applyAlignment="1">
      <alignment vertical="center" wrapText="1"/>
    </xf>
    <xf numFmtId="0" fontId="9" fillId="0" borderId="8" xfId="0" applyFont="1" applyBorder="1" applyAlignment="1">
      <alignment vertical="center" wrapText="1"/>
    </xf>
    <xf numFmtId="0" fontId="10" fillId="0" borderId="28" xfId="0" applyFont="1" applyBorder="1" applyAlignment="1">
      <alignment vertical="center" wrapText="1"/>
    </xf>
    <xf numFmtId="164" fontId="10" fillId="6" borderId="16" xfId="0" applyNumberFormat="1" applyFont="1" applyFill="1" applyBorder="1" applyAlignment="1">
      <alignment vertical="center" wrapText="1"/>
    </xf>
    <xf numFmtId="164" fontId="10" fillId="3" borderId="16" xfId="0" applyNumberFormat="1" applyFont="1" applyFill="1" applyBorder="1" applyAlignment="1">
      <alignment vertical="center" wrapText="1"/>
    </xf>
    <xf numFmtId="164" fontId="9" fillId="0" borderId="16" xfId="0" applyNumberFormat="1" applyFont="1" applyBorder="1" applyAlignment="1">
      <alignment vertical="center" wrapText="1"/>
    </xf>
    <xf numFmtId="0" fontId="28" fillId="0" borderId="11" xfId="0" applyFont="1" applyBorder="1" applyAlignment="1">
      <alignment horizontal="left" vertical="center" wrapText="1"/>
    </xf>
    <xf numFmtId="164" fontId="10" fillId="3" borderId="15" xfId="1" applyNumberFormat="1" applyFont="1" applyFill="1" applyBorder="1" applyAlignment="1" applyProtection="1">
      <alignment vertical="center" wrapText="1"/>
    </xf>
    <xf numFmtId="164" fontId="10" fillId="3" borderId="9" xfId="1" applyNumberFormat="1" applyFont="1" applyFill="1" applyBorder="1" applyAlignment="1" applyProtection="1">
      <alignment vertical="center" wrapText="1"/>
    </xf>
    <xf numFmtId="0" fontId="10" fillId="0" borderId="15" xfId="1" applyNumberFormat="1" applyFont="1" applyBorder="1" applyAlignment="1" applyProtection="1">
      <alignment vertical="center" wrapText="1"/>
    </xf>
    <xf numFmtId="0" fontId="9" fillId="0" borderId="36" xfId="0" applyFont="1" applyBorder="1" applyAlignment="1">
      <alignment vertical="center" wrapText="1"/>
    </xf>
    <xf numFmtId="0" fontId="18" fillId="0" borderId="2" xfId="0" applyFont="1" applyBorder="1" applyAlignment="1">
      <alignment vertical="center" wrapText="1"/>
    </xf>
    <xf numFmtId="164" fontId="18" fillId="5" borderId="2" xfId="0" applyNumberFormat="1" applyFont="1" applyFill="1" applyBorder="1" applyAlignment="1">
      <alignment vertical="center" wrapText="1"/>
    </xf>
    <xf numFmtId="0" fontId="18" fillId="0" borderId="2" xfId="0" applyFont="1" applyBorder="1" applyAlignment="1">
      <alignment horizontal="right" vertical="center" wrapText="1"/>
    </xf>
    <xf numFmtId="0" fontId="10" fillId="0" borderId="37" xfId="0" applyFont="1" applyBorder="1" applyAlignment="1">
      <alignment vertical="center" wrapText="1"/>
    </xf>
    <xf numFmtId="0" fontId="19" fillId="0" borderId="37" xfId="0" applyFont="1" applyBorder="1" applyAlignment="1">
      <alignment horizontal="right" vertical="center" wrapText="1"/>
    </xf>
    <xf numFmtId="0" fontId="18" fillId="0" borderId="37" xfId="0" applyFont="1" applyBorder="1" applyAlignment="1">
      <alignment vertical="center" wrapText="1"/>
    </xf>
    <xf numFmtId="0" fontId="19" fillId="0" borderId="38" xfId="0" applyFont="1" applyBorder="1" applyAlignment="1">
      <alignment horizontal="right" vertical="center" wrapText="1"/>
    </xf>
    <xf numFmtId="0" fontId="19" fillId="0" borderId="37" xfId="0" applyFont="1" applyBorder="1" applyAlignment="1">
      <alignment vertical="center" wrapText="1"/>
    </xf>
    <xf numFmtId="0" fontId="20" fillId="0" borderId="0" xfId="24" applyFont="1" applyAlignment="1">
      <alignment horizontal="left" vertical="center"/>
    </xf>
    <xf numFmtId="164" fontId="9" fillId="6" borderId="19" xfId="1" applyNumberFormat="1" applyFont="1" applyFill="1" applyBorder="1" applyAlignment="1" applyProtection="1">
      <alignment vertical="center" wrapText="1"/>
    </xf>
    <xf numFmtId="0" fontId="9" fillId="0" borderId="29" xfId="0" applyFont="1" applyBorder="1"/>
    <xf numFmtId="0" fontId="9" fillId="6" borderId="29" xfId="0" applyFont="1" applyFill="1" applyBorder="1"/>
    <xf numFmtId="164" fontId="9" fillId="3" borderId="29" xfId="1" applyNumberFormat="1" applyFont="1" applyFill="1" applyBorder="1" applyAlignment="1" applyProtection="1">
      <alignment vertical="center" wrapText="1"/>
    </xf>
    <xf numFmtId="0" fontId="9" fillId="0" borderId="15" xfId="0" applyFont="1" applyBorder="1" applyAlignment="1">
      <alignment vertical="center" wrapText="1"/>
    </xf>
    <xf numFmtId="164" fontId="9" fillId="6" borderId="15" xfId="0" applyNumberFormat="1" applyFont="1" applyFill="1" applyBorder="1" applyAlignment="1">
      <alignment vertical="center" wrapText="1"/>
    </xf>
    <xf numFmtId="164" fontId="9" fillId="3" borderId="15" xfId="1" applyNumberFormat="1" applyFont="1" applyFill="1" applyBorder="1" applyAlignment="1" applyProtection="1">
      <alignment vertical="center" wrapText="1"/>
    </xf>
    <xf numFmtId="164" fontId="9" fillId="3" borderId="9" xfId="1" applyNumberFormat="1" applyFont="1" applyFill="1" applyBorder="1" applyAlignment="1" applyProtection="1">
      <alignment vertical="center" wrapText="1"/>
    </xf>
    <xf numFmtId="0" fontId="10" fillId="0" borderId="35" xfId="0" applyFont="1" applyBorder="1" applyAlignment="1">
      <alignment vertical="center" wrapText="1"/>
    </xf>
    <xf numFmtId="0" fontId="10" fillId="0" borderId="10" xfId="0" applyFont="1" applyBorder="1"/>
    <xf numFmtId="0" fontId="10" fillId="6" borderId="10" xfId="0" applyFont="1" applyFill="1" applyBorder="1"/>
    <xf numFmtId="164" fontId="10" fillId="3" borderId="10" xfId="1" applyNumberFormat="1" applyFont="1" applyFill="1" applyBorder="1" applyAlignment="1" applyProtection="1">
      <alignment vertical="center" wrapText="1"/>
    </xf>
    <xf numFmtId="0" fontId="10" fillId="0" borderId="20" xfId="0" applyFont="1" applyBorder="1" applyAlignment="1">
      <alignment vertical="center" wrapText="1"/>
    </xf>
    <xf numFmtId="0" fontId="10" fillId="0" borderId="19" xfId="0" applyFont="1" applyBorder="1" applyAlignment="1">
      <alignment vertical="center" wrapText="1"/>
    </xf>
    <xf numFmtId="164" fontId="10" fillId="6" borderId="19" xfId="1" applyNumberFormat="1" applyFont="1" applyFill="1" applyBorder="1" applyAlignment="1" applyProtection="1">
      <alignment vertical="center" wrapText="1"/>
    </xf>
    <xf numFmtId="164" fontId="10" fillId="3" borderId="19" xfId="1" applyNumberFormat="1" applyFont="1" applyFill="1" applyBorder="1" applyAlignment="1" applyProtection="1">
      <alignment vertical="center" wrapText="1"/>
    </xf>
    <xf numFmtId="164" fontId="10" fillId="3" borderId="23" xfId="1" applyNumberFormat="1" applyFont="1" applyFill="1" applyBorder="1" applyAlignment="1" applyProtection="1">
      <alignment vertical="center" wrapText="1"/>
    </xf>
    <xf numFmtId="0" fontId="9" fillId="0" borderId="4" xfId="0" applyFont="1" applyBorder="1" applyAlignment="1">
      <alignment vertical="center" wrapText="1"/>
    </xf>
    <xf numFmtId="164" fontId="9" fillId="6" borderId="4" xfId="0" applyNumberFormat="1" applyFont="1" applyFill="1" applyBorder="1" applyAlignment="1">
      <alignment vertical="center" wrapText="1"/>
    </xf>
    <xf numFmtId="0" fontId="9" fillId="0" borderId="39" xfId="0" applyFont="1" applyBorder="1" applyAlignment="1">
      <alignment vertical="center" wrapText="1"/>
    </xf>
    <xf numFmtId="164" fontId="10" fillId="6" borderId="4" xfId="1" applyNumberFormat="1" applyFont="1" applyFill="1" applyBorder="1" applyAlignment="1" applyProtection="1">
      <alignment vertical="center" wrapText="1"/>
    </xf>
    <xf numFmtId="164" fontId="10" fillId="3" borderId="4" xfId="1" applyNumberFormat="1" applyFont="1" applyFill="1" applyBorder="1" applyAlignment="1" applyProtection="1">
      <alignment vertical="center" wrapText="1"/>
    </xf>
    <xf numFmtId="0" fontId="9" fillId="0" borderId="19" xfId="0" applyFont="1" applyBorder="1" applyAlignment="1">
      <alignment horizontal="right" vertical="center" wrapText="1"/>
    </xf>
    <xf numFmtId="0" fontId="9" fillId="0" borderId="23" xfId="0" applyFont="1" applyBorder="1" applyAlignment="1">
      <alignment horizontal="right" vertical="center" wrapText="1"/>
    </xf>
    <xf numFmtId="0" fontId="10" fillId="0" borderId="2" xfId="0" applyFont="1" applyFill="1" applyBorder="1" applyAlignment="1">
      <alignment vertical="center" wrapText="1"/>
    </xf>
    <xf numFmtId="0" fontId="10" fillId="0" borderId="1" xfId="0" applyFont="1" applyBorder="1" applyAlignment="1">
      <alignment vertical="center" wrapText="1"/>
    </xf>
    <xf numFmtId="0" fontId="10" fillId="0" borderId="2" xfId="0" applyFont="1" applyFill="1" applyBorder="1" applyAlignment="1">
      <alignment horizontal="right" vertical="center" wrapText="1"/>
    </xf>
    <xf numFmtId="0" fontId="19" fillId="0" borderId="2" xfId="0" applyFont="1" applyFill="1" applyBorder="1" applyAlignment="1">
      <alignment vertical="center" wrapText="1"/>
    </xf>
    <xf numFmtId="0" fontId="19" fillId="0" borderId="2" xfId="0" applyFont="1" applyFill="1" applyBorder="1" applyAlignment="1">
      <alignment horizontal="right" vertical="center" wrapText="1"/>
    </xf>
    <xf numFmtId="0" fontId="18" fillId="0" borderId="2" xfId="0" applyFont="1" applyFill="1" applyBorder="1" applyAlignment="1">
      <alignment vertical="center" wrapText="1"/>
    </xf>
    <xf numFmtId="0" fontId="18" fillId="0" borderId="2" xfId="0" applyFont="1" applyFill="1" applyBorder="1" applyAlignment="1">
      <alignment horizontal="right" vertical="center" wrapText="1"/>
    </xf>
  </cellXfs>
  <cellStyles count="25">
    <cellStyle name="Ausgabe 2" xfId="23" xr:uid="{00000000-0005-0000-0000-000000000000}"/>
    <cellStyle name="Besuchter Hyperlink" xfId="21" builtinId="9" hidden="1"/>
    <cellStyle name="Besuchter Hyperlink" xfId="11" builtinId="9" hidden="1"/>
    <cellStyle name="Besuchter Hyperlink" xfId="13" builtinId="9" hidden="1"/>
    <cellStyle name="Besuchter Hyperlink" xfId="15" builtinId="9" hidden="1"/>
    <cellStyle name="Besuchter Hyperlink" xfId="17" builtinId="9" hidden="1"/>
    <cellStyle name="Besuchter Hyperlink" xfId="19" builtinId="9" hidden="1"/>
    <cellStyle name="Besuchter Hyperlink" xfId="9" builtinId="9" hidden="1"/>
    <cellStyle name="Besuchter Hyperlink" xfId="5" builtinId="9" hidden="1"/>
    <cellStyle name="Besuchter Hyperlink" xfId="7" builtinId="9" hidden="1"/>
    <cellStyle name="Besuchter Hyperlink" xfId="3" builtinId="9" hidden="1"/>
    <cellStyle name="Link" xfId="14" builtinId="8" hidden="1"/>
    <cellStyle name="Link" xfId="16" builtinId="8" hidden="1"/>
    <cellStyle name="Link" xfId="18" builtinId="8" hidden="1"/>
    <cellStyle name="Link" xfId="20" builtinId="8" hidden="1"/>
    <cellStyle name="Link" xfId="8" builtinId="8" hidden="1"/>
    <cellStyle name="Link" xfId="10" builtinId="8" hidden="1"/>
    <cellStyle name="Link" xfId="12" builtinId="8" hidden="1"/>
    <cellStyle name="Link" xfId="4" builtinId="8" hidden="1"/>
    <cellStyle name="Link" xfId="6" builtinId="8" hidden="1"/>
    <cellStyle name="Link" xfId="2" builtinId="8" hidden="1"/>
    <cellStyle name="Link" xfId="24" builtinId="8"/>
    <cellStyle name="Prozent" xfId="1" builtinId="5"/>
    <cellStyle name="Standard" xfId="0" builtinId="0"/>
    <cellStyle name="Standard 2" xfId="22" xr:uid="{00000000-0005-0000-0000-000017000000}"/>
  </cellStyles>
  <dxfs count="0"/>
  <tableStyles count="1" defaultTableStyle="TableStyleMedium2" defaultPivotStyle="PivotStyleLight16">
    <tableStyle name="Tabellenformat 1" pivot="0" count="0" xr9:uid="{2FBBC14E-D552-4076-BE94-FBB5A12E38F6}"/>
  </tableStyles>
  <colors>
    <indexedColors>
      <rgbColor rgb="FF000000"/>
      <rgbColor rgb="FFFFFFFF"/>
      <rgbColor rgb="FFFF0000"/>
      <rgbColor rgb="FF00FF00"/>
      <rgbColor rgb="FF0000FF"/>
      <rgbColor rgb="FFFFFF00"/>
      <rgbColor rgb="FFFF00FF"/>
      <rgbColor rgb="FF00FFFF"/>
      <rgbColor rgb="FF800000"/>
      <rgbColor rgb="FF008000"/>
      <rgbColor rgb="FF111696"/>
      <rgbColor rgb="FF808000"/>
      <rgbColor rgb="FF800080"/>
      <rgbColor rgb="FF008080"/>
      <rgbColor rgb="FFBCC6E5"/>
      <rgbColor rgb="FF808080"/>
      <rgbColor rgb="FF9999FF"/>
      <rgbColor rgb="FF993366"/>
      <rgbColor rgb="FFEEECE1"/>
      <rgbColor rgb="FFCCFFFF"/>
      <rgbColor rgb="FF660066"/>
      <rgbColor rgb="FFFF8080"/>
      <rgbColor rgb="FF0066CC"/>
      <rgbColor rgb="FFCCD3EA"/>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051B5"/>
      <rgbColor rgb="FF33CCCC"/>
      <rgbColor rgb="FF99CC00"/>
      <rgbColor rgb="FFFFCC00"/>
      <rgbColor rgb="FFFF9900"/>
      <rgbColor rgb="FFFF6600"/>
      <rgbColor rgb="FF666699"/>
      <rgbColor rgb="FF969696"/>
      <rgbColor rgb="FF0026A3"/>
      <rgbColor rgb="FF339966"/>
      <rgbColor rgb="FF161616"/>
      <rgbColor rgb="FF191616"/>
      <rgbColor rgb="FF993300"/>
      <rgbColor rgb="FF993366"/>
      <rgbColor rgb="FF3351B5"/>
      <rgbColor rgb="FF161414"/>
      <rgbColor rgb="00003366"/>
      <rgbColor rgb="00339966"/>
      <rgbColor rgb="00003300"/>
      <rgbColor rgb="00333300"/>
      <rgbColor rgb="00993300"/>
      <rgbColor rgb="00993366"/>
      <rgbColor rgb="00333399"/>
      <rgbColor rgb="00333333"/>
    </indexedColors>
    <mruColors>
      <color rgb="FFFF8AD8"/>
      <color rgb="FF0000FF"/>
      <color rgb="FFCCD3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78C5DC46-28D3-45E3-8A65-C512F5C247B5}">
  <we:reference id="22ff87a5-132f-4d52-9e97-94d888e4dd91" version="3.8.0.0" store="EXCatalog" storeType="EXCatalog"/>
  <we:alternateReferences>
    <we:reference id="WA104380050" version="3.8.0.0" store="de-CH"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B9F85-2A79-4B6A-B5C0-4EC8C1F7569E}">
  <dimension ref="A1:A15"/>
  <sheetViews>
    <sheetView workbookViewId="0">
      <selection activeCell="A5" sqref="A5"/>
    </sheetView>
  </sheetViews>
  <sheetFormatPr baseColWidth="10" defaultColWidth="10.58203125" defaultRowHeight="14.5" x14ac:dyDescent="0.35"/>
  <cols>
    <col min="1" max="16384" width="10.58203125" style="15"/>
  </cols>
  <sheetData>
    <row r="1" spans="1:1" s="10" customFormat="1" ht="30.65" customHeight="1" x14ac:dyDescent="0.35">
      <c r="A1" s="9" t="s">
        <v>0</v>
      </c>
    </row>
    <row r="2" spans="1:1" ht="18" customHeight="1" x14ac:dyDescent="0.35">
      <c r="A2" s="184" t="str">
        <f>'Studieneintritte 2016-25'!A1</f>
        <v>Tabelle 1: Studieneintritte 2016 - 2025</v>
      </c>
    </row>
    <row r="3" spans="1:1" ht="18" customHeight="1" x14ac:dyDescent="0.35">
      <c r="A3" s="184" t="str">
        <f>'Studierende 2016-25'!A1</f>
        <v>Tabelle 2: Studierende 2016 - 2025</v>
      </c>
    </row>
    <row r="4" spans="1:1" ht="18" customHeight="1" x14ac:dyDescent="0.35">
      <c r="A4" s="184" t="str">
        <f>'Abschlüsse 2016-25'!A1</f>
        <v>Tabelle 3: Abschlüsse 2016 - 2025</v>
      </c>
    </row>
    <row r="5" spans="1:1" ht="18" customHeight="1" x14ac:dyDescent="0.35">
      <c r="A5" s="184" t="str">
        <f>'Doktorierende 2016-25'!A1</f>
        <v>Tabelle 4: Doktorierende 2016 - 2025</v>
      </c>
    </row>
    <row r="6" spans="1:1" ht="18" customHeight="1" x14ac:dyDescent="0.35">
      <c r="A6" s="184" t="str">
        <f>'Doktorate 2016-25'!A1</f>
        <v>Tabelle 5: Doktorate 2016 - 2025</v>
      </c>
    </row>
    <row r="7" spans="1:1" ht="18" customHeight="1" x14ac:dyDescent="0.35">
      <c r="A7" s="184" t="str">
        <f>'Mittelbau 2016-25'!A1</f>
        <v>Tabelle 6: Mittelbau 2016 - 2025</v>
      </c>
    </row>
    <row r="8" spans="1:1" ht="18" customHeight="1" x14ac:dyDescent="0.35">
      <c r="A8" s="184" t="str">
        <f>'Dozierende 2016-25'!A1</f>
        <v>Tabelle 7: Dozierende 2016 - 2025</v>
      </c>
    </row>
    <row r="9" spans="1:1" ht="18" customHeight="1" x14ac:dyDescent="0.35">
      <c r="A9" s="184" t="str">
        <f>'Professuren 2016-25'!A1</f>
        <v>Tabelle 8: Professuren 2016 - 2025</v>
      </c>
    </row>
    <row r="10" spans="1:1" ht="18" customHeight="1" x14ac:dyDescent="0.35">
      <c r="A10" s="184" t="str">
        <f>'Assistenzprof. 2018-25'!A1</f>
        <v>Tabelle 9: Assistenzprofessuren 2018 - 2025</v>
      </c>
    </row>
    <row r="11" spans="1:1" ht="18" customHeight="1" x14ac:dyDescent="0.35">
      <c r="A11" s="184" t="str">
        <f>'Admin.-techn. Pers. 2016-25'!A1</f>
        <v>Tabelle 10: Administratives und technisches Personal 2016 - 2025</v>
      </c>
    </row>
    <row r="12" spans="1:1" ht="18" customHeight="1" x14ac:dyDescent="0.35">
      <c r="A12" s="184" t="str">
        <f>'Berufungen 2016-25'!A1</f>
        <v>Tabelle 11: Berufungen 2016 - 2025</v>
      </c>
    </row>
    <row r="13" spans="1:1" ht="18" customHeight="1" x14ac:dyDescent="0.35">
      <c r="A13" s="184" t="str">
        <f>'Beförderungen 2016-25'!A1</f>
        <v>Tabelle 12: Beförderungen 2016 - 2025</v>
      </c>
    </row>
    <row r="14" spans="1:1" ht="18" customHeight="1" x14ac:dyDescent="0.35">
      <c r="A14" s="184" t="str">
        <f>'Teilzeitprof. 2018-25'!A1</f>
        <v>Tabelle 13: Teilzeitprofessuren 2018 - 2025</v>
      </c>
    </row>
    <row r="15" spans="1:1" ht="18" customHeight="1" x14ac:dyDescent="0.35">
      <c r="A15" s="184" t="str">
        <f>'Forschungskredit 2016-25'!A1</f>
        <v>Tabelle 14: Forschungskredite (UZH Candoc Grant und UZH Postdoc Grant) 2016 - 2025</v>
      </c>
    </row>
  </sheetData>
  <hyperlinks>
    <hyperlink ref="A2" location="'Studieneintritte 2016-25'!Druckbereich" display="'Studieneintritte 2016-25'!Druckbereich" xr:uid="{CA07E29D-7826-4C55-9AB0-1A0DAAAE3F28}"/>
    <hyperlink ref="A3" location="'Studierende 2016-25'!Druckbereich" display="'Studierende 2016-25'!Druckbereich" xr:uid="{11FFB08E-6682-472C-BC8C-D70705A7736C}"/>
    <hyperlink ref="A4" location="'Abschlüsse 2016-25'!Druckbereich" display="'Abschlüsse 2016-25'!Druckbereich" xr:uid="{8315312E-4670-45BF-83B0-F100DAEA4D99}"/>
    <hyperlink ref="A5" location="'Doktorierende 2016-25'!Druckbereich" display="'Doktorierende 2016-25'!Druckbereich" xr:uid="{54937A03-AE14-4AF7-B00F-1444FAD0C232}"/>
    <hyperlink ref="A6" location="'Doktorate 2016-25'!Druckbereich" display="'Doktorate 2016-25'!Druckbereich" xr:uid="{6C3A0BF8-E570-49FF-A9F4-C7E3F4EDBA12}"/>
    <hyperlink ref="A7" location="'Mittelbau 2016-25'!Druckbereich" display="'Mittelbau 2016-25'!Druckbereich" xr:uid="{E012E1F5-5B5A-42A6-AAA0-440432F50005}"/>
    <hyperlink ref="A8" location="'Dozierende 2016-25'!Druckbereich" display="'Dozierende 2016-25'!Druckbereich" xr:uid="{F90951F9-3D7D-434B-BB81-689EC5228B74}"/>
    <hyperlink ref="A9" location="'Professuren 2016-25'!Druckbereich" display="'Professuren 2016-25'!Druckbereich" xr:uid="{740EE226-D4E7-48BB-8F65-5C2B0DD33981}"/>
    <hyperlink ref="A10" location="'Assistenzprof. 2018-25'!Druckbereich" display="'Assistenzprof. 2018-25'!Druckbereich" xr:uid="{6785F9FB-9681-4400-99EE-EAD2905978A7}"/>
    <hyperlink ref="A11" location="'Admin.-techn. Pers. 2016-25'!Druckbereich" display="'Admin.-techn. Pers. 2016-25'!Druckbereich" xr:uid="{9A641D6D-0238-4520-93BE-D1CA799318FC}"/>
    <hyperlink ref="A12" location="'Berufungen 2016-25'!Druckbereich" display="'Berufungen 2016-25'!Druckbereich" xr:uid="{B91FAD6F-1EFC-46F5-A20D-04A68C7B41FE}"/>
    <hyperlink ref="A13" location="'Beförderungen 2016-25'!Druckbereich" display="'Beförderungen 2016-25'!Druckbereich" xr:uid="{659C0FFC-9EF0-42D0-81AF-CDE443B255B1}"/>
    <hyperlink ref="A14" location="'Teilzeitprof. 2018-25'!Druckbereich" display="'Teilzeitprof. 2018-25'!Druckbereich" xr:uid="{3A9A449A-E73A-4E99-A5C7-B09BBC0BB5D3}"/>
    <hyperlink ref="A15" location="'Forschungskredit 2016-25'!Druckbereich" display="'Forschungskredit 2016-25'!Druckbereich" xr:uid="{3F913D9F-19AF-4DD7-88EB-A7191DA0967D}"/>
  </hyperlink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Z52"/>
  <sheetViews>
    <sheetView zoomScaleNormal="100" workbookViewId="0"/>
  </sheetViews>
  <sheetFormatPr baseColWidth="10" defaultColWidth="8.83203125" defaultRowHeight="13" x14ac:dyDescent="0.3"/>
  <cols>
    <col min="1" max="2" width="8.1640625" style="6" customWidth="1"/>
    <col min="3" max="17" width="8.1640625" style="38" customWidth="1"/>
    <col min="18" max="20" width="8.1640625" style="6" customWidth="1"/>
    <col min="21" max="22" width="8.1640625" style="38" customWidth="1"/>
    <col min="23" max="25" width="8.1640625" style="6" customWidth="1"/>
    <col min="26" max="27" width="8.1640625" style="38" customWidth="1"/>
    <col min="28" max="30" width="8.1640625" style="6" customWidth="1"/>
    <col min="31" max="32" width="8.1640625" style="38" customWidth="1"/>
    <col min="33" max="35" width="8.1640625" style="6" customWidth="1"/>
    <col min="36" max="37" width="8.1640625" style="38" customWidth="1"/>
    <col min="38" max="40" width="8.1640625" style="6" customWidth="1"/>
    <col min="41" max="42" width="8.1640625" style="38" customWidth="1"/>
    <col min="43" max="45" width="8.1640625" style="6" customWidth="1"/>
    <col min="46" max="47" width="8.1640625" style="38" customWidth="1"/>
    <col min="48" max="50" width="8.1640625" style="6" customWidth="1"/>
    <col min="51" max="52" width="8.1640625" style="38" customWidth="1"/>
    <col min="53" max="1016" width="10.5" style="6" customWidth="1"/>
    <col min="1017" max="16384" width="8.83203125" style="6"/>
  </cols>
  <sheetData>
    <row r="1" spans="1:52" s="10" customFormat="1" ht="30.65" customHeight="1" x14ac:dyDescent="0.35">
      <c r="A1" s="9" t="s">
        <v>196</v>
      </c>
    </row>
    <row r="2" spans="1:52" s="4" customFormat="1" ht="23.5" customHeight="1" x14ac:dyDescent="0.35">
      <c r="A2" s="4" t="s">
        <v>35</v>
      </c>
    </row>
    <row r="3" spans="1:52" s="5" customFormat="1" ht="18" customHeight="1" x14ac:dyDescent="0.3">
      <c r="A3" s="59" t="s">
        <v>95</v>
      </c>
      <c r="B3" s="59" t="s">
        <v>96</v>
      </c>
      <c r="C3" s="23" t="s">
        <v>86</v>
      </c>
      <c r="D3" s="57" t="s">
        <v>101</v>
      </c>
      <c r="E3" s="57" t="s">
        <v>102</v>
      </c>
      <c r="F3" s="57" t="s">
        <v>103</v>
      </c>
      <c r="G3" s="57" t="s">
        <v>104</v>
      </c>
      <c r="H3" s="23" t="s">
        <v>87</v>
      </c>
      <c r="I3" s="57" t="s">
        <v>105</v>
      </c>
      <c r="J3" s="57" t="s">
        <v>106</v>
      </c>
      <c r="K3" s="57" t="s">
        <v>107</v>
      </c>
      <c r="L3" s="57" t="s">
        <v>108</v>
      </c>
      <c r="M3" s="23" t="s">
        <v>88</v>
      </c>
      <c r="N3" s="57" t="s">
        <v>109</v>
      </c>
      <c r="O3" s="57" t="s">
        <v>110</v>
      </c>
      <c r="P3" s="57" t="s">
        <v>111</v>
      </c>
      <c r="Q3" s="57" t="s">
        <v>112</v>
      </c>
      <c r="R3" s="23" t="s">
        <v>89</v>
      </c>
      <c r="S3" s="57" t="s">
        <v>113</v>
      </c>
      <c r="T3" s="57" t="s">
        <v>114</v>
      </c>
      <c r="U3" s="57" t="s">
        <v>115</v>
      </c>
      <c r="V3" s="57" t="s">
        <v>116</v>
      </c>
      <c r="W3" s="23" t="s">
        <v>90</v>
      </c>
      <c r="X3" s="57" t="s">
        <v>117</v>
      </c>
      <c r="Y3" s="57" t="s">
        <v>118</v>
      </c>
      <c r="Z3" s="57" t="s">
        <v>119</v>
      </c>
      <c r="AA3" s="57" t="s">
        <v>120</v>
      </c>
      <c r="AB3" s="23" t="s">
        <v>91</v>
      </c>
      <c r="AC3" s="57" t="s">
        <v>121</v>
      </c>
      <c r="AD3" s="57" t="s">
        <v>122</v>
      </c>
      <c r="AE3" s="57" t="s">
        <v>123</v>
      </c>
      <c r="AF3" s="57" t="s">
        <v>124</v>
      </c>
      <c r="AG3" s="23" t="s">
        <v>92</v>
      </c>
      <c r="AH3" s="57" t="s">
        <v>125</v>
      </c>
      <c r="AI3" s="57" t="s">
        <v>126</v>
      </c>
      <c r="AJ3" s="57" t="s">
        <v>127</v>
      </c>
      <c r="AK3" s="57" t="s">
        <v>128</v>
      </c>
      <c r="AL3" s="23" t="s">
        <v>93</v>
      </c>
      <c r="AM3" s="57" t="s">
        <v>129</v>
      </c>
      <c r="AN3" s="57" t="s">
        <v>130</v>
      </c>
      <c r="AO3" s="57" t="s">
        <v>131</v>
      </c>
      <c r="AP3" s="57" t="s">
        <v>132</v>
      </c>
      <c r="AQ3" s="23" t="s">
        <v>94</v>
      </c>
      <c r="AR3" s="57" t="s">
        <v>133</v>
      </c>
      <c r="AS3" s="57" t="s">
        <v>134</v>
      </c>
      <c r="AT3" s="57" t="s">
        <v>135</v>
      </c>
      <c r="AU3" s="58" t="s">
        <v>136</v>
      </c>
      <c r="AV3" s="23">
        <v>2025</v>
      </c>
      <c r="AW3" s="57" t="s">
        <v>133</v>
      </c>
      <c r="AX3" s="57" t="s">
        <v>134</v>
      </c>
      <c r="AY3" s="57" t="s">
        <v>135</v>
      </c>
      <c r="AZ3" s="58" t="s">
        <v>136</v>
      </c>
    </row>
    <row r="4" spans="1:52" ht="18" customHeight="1" x14ac:dyDescent="0.3">
      <c r="A4" s="97" t="s">
        <v>2</v>
      </c>
      <c r="B4" s="115" t="s">
        <v>36</v>
      </c>
      <c r="C4" s="88" t="s">
        <v>21</v>
      </c>
      <c r="D4" s="116" t="s">
        <v>37</v>
      </c>
      <c r="E4" s="116" t="s">
        <v>23</v>
      </c>
      <c r="F4" s="117" t="s">
        <v>24</v>
      </c>
      <c r="G4" s="118" t="s">
        <v>9</v>
      </c>
      <c r="H4" s="88" t="s">
        <v>21</v>
      </c>
      <c r="I4" s="116" t="s">
        <v>37</v>
      </c>
      <c r="J4" s="116" t="s">
        <v>23</v>
      </c>
      <c r="K4" s="117" t="s">
        <v>24</v>
      </c>
      <c r="L4" s="118" t="s">
        <v>9</v>
      </c>
      <c r="M4" s="88" t="s">
        <v>21</v>
      </c>
      <c r="N4" s="116" t="s">
        <v>37</v>
      </c>
      <c r="O4" s="116" t="s">
        <v>23</v>
      </c>
      <c r="P4" s="117" t="s">
        <v>24</v>
      </c>
      <c r="Q4" s="118" t="s">
        <v>9</v>
      </c>
      <c r="R4" s="88" t="s">
        <v>21</v>
      </c>
      <c r="S4" s="116" t="s">
        <v>37</v>
      </c>
      <c r="T4" s="116" t="s">
        <v>23</v>
      </c>
      <c r="U4" s="117" t="s">
        <v>24</v>
      </c>
      <c r="V4" s="118" t="s">
        <v>9</v>
      </c>
      <c r="W4" s="88" t="s">
        <v>21</v>
      </c>
      <c r="X4" s="116" t="s">
        <v>37</v>
      </c>
      <c r="Y4" s="116" t="s">
        <v>23</v>
      </c>
      <c r="Z4" s="117" t="s">
        <v>24</v>
      </c>
      <c r="AA4" s="118" t="s">
        <v>9</v>
      </c>
      <c r="AB4" s="88" t="s">
        <v>21</v>
      </c>
      <c r="AC4" s="116" t="s">
        <v>37</v>
      </c>
      <c r="AD4" s="116" t="s">
        <v>23</v>
      </c>
      <c r="AE4" s="117" t="s">
        <v>24</v>
      </c>
      <c r="AF4" s="118" t="s">
        <v>9</v>
      </c>
      <c r="AG4" s="88" t="s">
        <v>21</v>
      </c>
      <c r="AH4" s="116" t="s">
        <v>37</v>
      </c>
      <c r="AI4" s="116" t="s">
        <v>23</v>
      </c>
      <c r="AJ4" s="117" t="s">
        <v>24</v>
      </c>
      <c r="AK4" s="118" t="s">
        <v>9</v>
      </c>
      <c r="AL4" s="88" t="s">
        <v>21</v>
      </c>
      <c r="AM4" s="88" t="s">
        <v>37</v>
      </c>
      <c r="AN4" s="88" t="s">
        <v>23</v>
      </c>
      <c r="AO4" s="117" t="s">
        <v>24</v>
      </c>
      <c r="AP4" s="118" t="s">
        <v>9</v>
      </c>
      <c r="AQ4" s="88" t="s">
        <v>21</v>
      </c>
      <c r="AR4" s="88" t="s">
        <v>37</v>
      </c>
      <c r="AS4" s="88" t="s">
        <v>23</v>
      </c>
      <c r="AT4" s="117" t="s">
        <v>24</v>
      </c>
      <c r="AU4" s="119" t="s">
        <v>9</v>
      </c>
      <c r="AV4" s="88" t="s">
        <v>21</v>
      </c>
      <c r="AW4" s="88" t="s">
        <v>37</v>
      </c>
      <c r="AX4" s="88" t="s">
        <v>23</v>
      </c>
      <c r="AY4" s="117" t="s">
        <v>24</v>
      </c>
      <c r="AZ4" s="119" t="s">
        <v>9</v>
      </c>
    </row>
    <row r="5" spans="1:52" ht="18" customHeight="1" x14ac:dyDescent="0.3">
      <c r="A5" s="25" t="s">
        <v>4</v>
      </c>
      <c r="B5" s="120" t="s">
        <v>47</v>
      </c>
      <c r="C5" s="78">
        <v>1</v>
      </c>
      <c r="D5" s="78">
        <v>8</v>
      </c>
      <c r="E5" s="78">
        <f>SUM(C5:D5)</f>
        <v>9</v>
      </c>
      <c r="F5" s="121">
        <f t="shared" ref="F5:F32" si="0">C5/E5</f>
        <v>0.1111111111111111</v>
      </c>
      <c r="G5" s="147">
        <f>D5/E5</f>
        <v>0.88888888888888884</v>
      </c>
      <c r="H5" s="78">
        <v>1</v>
      </c>
      <c r="I5" s="78">
        <v>7</v>
      </c>
      <c r="J5" s="78">
        <f>SUM(H5:I5)</f>
        <v>8</v>
      </c>
      <c r="K5" s="121">
        <f t="shared" ref="K5:K32" si="1">H5/J5</f>
        <v>0.125</v>
      </c>
      <c r="L5" s="147">
        <f>I5/J5</f>
        <v>0.875</v>
      </c>
      <c r="M5" s="78">
        <v>1</v>
      </c>
      <c r="N5" s="78">
        <v>7</v>
      </c>
      <c r="O5" s="78">
        <f>SUM(M5:N5)</f>
        <v>8</v>
      </c>
      <c r="P5" s="121">
        <f t="shared" ref="P5:P32" si="2">M5/O5</f>
        <v>0.125</v>
      </c>
      <c r="Q5" s="147">
        <f>N5/O5</f>
        <v>0.875</v>
      </c>
      <c r="R5" s="78">
        <v>1</v>
      </c>
      <c r="S5" s="78">
        <v>7</v>
      </c>
      <c r="T5" s="78">
        <f>SUM(R5:S5)</f>
        <v>8</v>
      </c>
      <c r="U5" s="121">
        <f t="shared" ref="U5:U32" si="3">R5/T5</f>
        <v>0.125</v>
      </c>
      <c r="V5" s="147">
        <f>S5/T5</f>
        <v>0.875</v>
      </c>
      <c r="W5" s="78">
        <v>1</v>
      </c>
      <c r="X5" s="78">
        <v>7</v>
      </c>
      <c r="Y5" s="78">
        <f>SUM(W5:X5)</f>
        <v>8</v>
      </c>
      <c r="Z5" s="121">
        <f t="shared" ref="Z5:Z32" si="4">W5/Y5</f>
        <v>0.125</v>
      </c>
      <c r="AA5" s="147">
        <f>X5/Y5</f>
        <v>0.875</v>
      </c>
      <c r="AB5" s="78">
        <v>2</v>
      </c>
      <c r="AC5" s="78">
        <v>7</v>
      </c>
      <c r="AD5" s="78">
        <f>SUM(AB5:AC5)</f>
        <v>9</v>
      </c>
      <c r="AE5" s="121">
        <f t="shared" ref="AE5:AE32" si="5">AB5/AD5</f>
        <v>0.22222222222222221</v>
      </c>
      <c r="AF5" s="147">
        <f>AC5/AD5</f>
        <v>0.77777777777777779</v>
      </c>
      <c r="AG5" s="78">
        <v>2</v>
      </c>
      <c r="AH5" s="78">
        <v>7</v>
      </c>
      <c r="AI5" s="78">
        <f>SUM(AG5:AH5)</f>
        <v>9</v>
      </c>
      <c r="AJ5" s="121">
        <f t="shared" ref="AJ5:AJ32" si="6">AG5/AI5</f>
        <v>0.22222222222222221</v>
      </c>
      <c r="AK5" s="147">
        <f>AH5/AI5</f>
        <v>0.77777777777777779</v>
      </c>
      <c r="AL5" s="116">
        <v>2</v>
      </c>
      <c r="AM5" s="116">
        <v>7</v>
      </c>
      <c r="AN5" s="116">
        <f>SUM(AL5:AM5)</f>
        <v>9</v>
      </c>
      <c r="AO5" s="121">
        <f t="shared" ref="AO5:AO32" si="7">AL5/AN5</f>
        <v>0.22222222222222221</v>
      </c>
      <c r="AP5" s="147">
        <f>AM5/AN5</f>
        <v>0.77777777777777779</v>
      </c>
      <c r="AQ5" s="116">
        <v>2</v>
      </c>
      <c r="AR5" s="116">
        <v>6</v>
      </c>
      <c r="AS5" s="116">
        <f>SUM(AQ5:AR5)</f>
        <v>8</v>
      </c>
      <c r="AT5" s="121">
        <f t="shared" ref="AT5:AT32" si="8">AQ5/AS5</f>
        <v>0.25</v>
      </c>
      <c r="AU5" s="148">
        <f>AR5/AS5</f>
        <v>0.75</v>
      </c>
      <c r="AV5" s="116">
        <v>1</v>
      </c>
      <c r="AW5" s="116">
        <v>7</v>
      </c>
      <c r="AX5" s="116">
        <f>SUM(AV5:AW5)</f>
        <v>8</v>
      </c>
      <c r="AY5" s="121">
        <f t="shared" ref="AY5:AY32" si="9">AV5/AX5</f>
        <v>0.125</v>
      </c>
      <c r="AZ5" s="148">
        <f>AW5/AX5</f>
        <v>0.875</v>
      </c>
    </row>
    <row r="6" spans="1:52" ht="18" customHeight="1" x14ac:dyDescent="0.3">
      <c r="A6" s="33"/>
      <c r="B6" s="25" t="s">
        <v>48</v>
      </c>
      <c r="C6" s="78">
        <v>2</v>
      </c>
      <c r="D6" s="78">
        <v>2</v>
      </c>
      <c r="E6" s="78">
        <f>SUM(C6:D6)</f>
        <v>4</v>
      </c>
      <c r="F6" s="28">
        <f t="shared" si="0"/>
        <v>0.5</v>
      </c>
      <c r="G6" s="137">
        <f t="shared" ref="G6:G44" si="10">D6/E6</f>
        <v>0.5</v>
      </c>
      <c r="H6" s="78">
        <v>2</v>
      </c>
      <c r="I6" s="78">
        <v>3</v>
      </c>
      <c r="J6" s="78">
        <f>SUM(H6:I6)</f>
        <v>5</v>
      </c>
      <c r="K6" s="28">
        <f t="shared" si="1"/>
        <v>0.4</v>
      </c>
      <c r="L6" s="137">
        <f t="shared" ref="L6:L44" si="11">I6/J6</f>
        <v>0.6</v>
      </c>
      <c r="M6" s="78">
        <v>2</v>
      </c>
      <c r="N6" s="78">
        <v>3</v>
      </c>
      <c r="O6" s="78">
        <f>SUM(M6:N6)</f>
        <v>5</v>
      </c>
      <c r="P6" s="28">
        <f t="shared" si="2"/>
        <v>0.4</v>
      </c>
      <c r="Q6" s="137">
        <f t="shared" ref="Q6:Q44" si="12">N6/O6</f>
        <v>0.6</v>
      </c>
      <c r="R6" s="78">
        <v>2</v>
      </c>
      <c r="S6" s="78">
        <v>3</v>
      </c>
      <c r="T6" s="78">
        <f>SUM(R6:S6)</f>
        <v>5</v>
      </c>
      <c r="U6" s="28">
        <f t="shared" si="3"/>
        <v>0.4</v>
      </c>
      <c r="V6" s="137">
        <f t="shared" ref="V6:V44" si="13">S6/T6</f>
        <v>0.6</v>
      </c>
      <c r="W6" s="78">
        <v>2</v>
      </c>
      <c r="X6" s="78">
        <v>3</v>
      </c>
      <c r="Y6" s="78">
        <f>SUM(W6:X6)</f>
        <v>5</v>
      </c>
      <c r="Z6" s="28">
        <f t="shared" si="4"/>
        <v>0.4</v>
      </c>
      <c r="AA6" s="137">
        <f t="shared" ref="AA6:AA44" si="14">X6/Y6</f>
        <v>0.6</v>
      </c>
      <c r="AB6" s="78">
        <v>1</v>
      </c>
      <c r="AC6" s="78">
        <v>3</v>
      </c>
      <c r="AD6" s="78">
        <f>SUM(AB6:AC6)</f>
        <v>4</v>
      </c>
      <c r="AE6" s="28">
        <f t="shared" si="5"/>
        <v>0.25</v>
      </c>
      <c r="AF6" s="137">
        <f t="shared" ref="AF6:AF44" si="15">AC6/AD6</f>
        <v>0.75</v>
      </c>
      <c r="AG6" s="78">
        <v>1</v>
      </c>
      <c r="AH6" s="78">
        <v>3</v>
      </c>
      <c r="AI6" s="78">
        <f>SUM(AG6:AH6)</f>
        <v>4</v>
      </c>
      <c r="AJ6" s="28">
        <f t="shared" si="6"/>
        <v>0.25</v>
      </c>
      <c r="AK6" s="137">
        <f t="shared" ref="AK6:AK44" si="16">AH6/AI6</f>
        <v>0.75</v>
      </c>
      <c r="AL6" s="78">
        <v>1</v>
      </c>
      <c r="AM6" s="78">
        <v>3</v>
      </c>
      <c r="AN6" s="78">
        <f>SUM(AL6:AM6)</f>
        <v>4</v>
      </c>
      <c r="AO6" s="28">
        <f t="shared" si="7"/>
        <v>0.25</v>
      </c>
      <c r="AP6" s="137">
        <f t="shared" ref="AP6:AP44" si="17">AM6/AN6</f>
        <v>0.75</v>
      </c>
      <c r="AQ6" s="78">
        <v>1</v>
      </c>
      <c r="AR6" s="78">
        <v>3</v>
      </c>
      <c r="AS6" s="78">
        <f>SUM(AQ6:AR6)</f>
        <v>4</v>
      </c>
      <c r="AT6" s="28">
        <f t="shared" si="8"/>
        <v>0.25</v>
      </c>
      <c r="AU6" s="138">
        <f t="shared" ref="AU6:AU32" si="18">AR6/AS6</f>
        <v>0.75</v>
      </c>
      <c r="AV6" s="78">
        <v>1</v>
      </c>
      <c r="AW6" s="78">
        <v>2</v>
      </c>
      <c r="AX6" s="78">
        <f>SUM(AV6:AW6)</f>
        <v>3</v>
      </c>
      <c r="AY6" s="28">
        <f t="shared" si="9"/>
        <v>0.33333333333333331</v>
      </c>
      <c r="AZ6" s="138">
        <f t="shared" ref="AZ6:AZ32" si="19">AW6/AX6</f>
        <v>0.66666666666666663</v>
      </c>
    </row>
    <row r="7" spans="1:52" ht="18" customHeight="1" x14ac:dyDescent="0.3">
      <c r="A7" s="33"/>
      <c r="B7" s="25" t="s">
        <v>49</v>
      </c>
      <c r="C7" s="78">
        <v>0</v>
      </c>
      <c r="D7" s="78">
        <v>2</v>
      </c>
      <c r="E7" s="78">
        <f>SUM(C7:D7)</f>
        <v>2</v>
      </c>
      <c r="F7" s="28">
        <f t="shared" si="0"/>
        <v>0</v>
      </c>
      <c r="G7" s="137">
        <f t="shared" si="10"/>
        <v>1</v>
      </c>
      <c r="H7" s="78">
        <v>0</v>
      </c>
      <c r="I7" s="78">
        <v>2</v>
      </c>
      <c r="J7" s="78">
        <f>SUM(H7:I7)</f>
        <v>2</v>
      </c>
      <c r="K7" s="28">
        <f t="shared" si="1"/>
        <v>0</v>
      </c>
      <c r="L7" s="137">
        <f t="shared" si="11"/>
        <v>1</v>
      </c>
      <c r="M7" s="78">
        <v>0</v>
      </c>
      <c r="N7" s="78">
        <v>2</v>
      </c>
      <c r="O7" s="78">
        <f>SUM(M7:N7)</f>
        <v>2</v>
      </c>
      <c r="P7" s="28">
        <f t="shared" si="2"/>
        <v>0</v>
      </c>
      <c r="Q7" s="137">
        <f t="shared" si="12"/>
        <v>1</v>
      </c>
      <c r="R7" s="78">
        <v>0</v>
      </c>
      <c r="S7" s="78">
        <v>3</v>
      </c>
      <c r="T7" s="78">
        <f>SUM(R7:S7)</f>
        <v>3</v>
      </c>
      <c r="U7" s="28">
        <f t="shared" si="3"/>
        <v>0</v>
      </c>
      <c r="V7" s="137">
        <f t="shared" si="13"/>
        <v>1</v>
      </c>
      <c r="W7" s="78">
        <v>0</v>
      </c>
      <c r="X7" s="78">
        <v>2</v>
      </c>
      <c r="Y7" s="78">
        <f>SUM(W7:X7)</f>
        <v>2</v>
      </c>
      <c r="Z7" s="28">
        <f t="shared" si="4"/>
        <v>0</v>
      </c>
      <c r="AA7" s="137">
        <f t="shared" si="14"/>
        <v>1</v>
      </c>
      <c r="AB7" s="78">
        <v>0</v>
      </c>
      <c r="AC7" s="78">
        <v>2</v>
      </c>
      <c r="AD7" s="78">
        <f>SUM(AB7:AC7)</f>
        <v>2</v>
      </c>
      <c r="AE7" s="28">
        <f t="shared" si="5"/>
        <v>0</v>
      </c>
      <c r="AF7" s="137">
        <f t="shared" si="15"/>
        <v>1</v>
      </c>
      <c r="AG7" s="78">
        <v>0</v>
      </c>
      <c r="AH7" s="78">
        <v>1</v>
      </c>
      <c r="AI7" s="78">
        <f>SUM(AG7:AH7)</f>
        <v>1</v>
      </c>
      <c r="AJ7" s="28">
        <f t="shared" si="6"/>
        <v>0</v>
      </c>
      <c r="AK7" s="137">
        <f t="shared" si="16"/>
        <v>1</v>
      </c>
      <c r="AL7" s="78">
        <v>0</v>
      </c>
      <c r="AM7" s="78">
        <v>3</v>
      </c>
      <c r="AN7" s="78">
        <f>SUM(AL7:AM7)</f>
        <v>3</v>
      </c>
      <c r="AO7" s="28">
        <f t="shared" si="7"/>
        <v>0</v>
      </c>
      <c r="AP7" s="137">
        <f t="shared" si="17"/>
        <v>1</v>
      </c>
      <c r="AQ7" s="78">
        <v>1</v>
      </c>
      <c r="AR7" s="78">
        <v>3</v>
      </c>
      <c r="AS7" s="78">
        <f>SUM(AQ7:AR7)</f>
        <v>4</v>
      </c>
      <c r="AT7" s="28">
        <f t="shared" si="8"/>
        <v>0.25</v>
      </c>
      <c r="AU7" s="138">
        <f t="shared" si="18"/>
        <v>0.75</v>
      </c>
      <c r="AV7" s="78">
        <v>2</v>
      </c>
      <c r="AW7" s="78">
        <v>2</v>
      </c>
      <c r="AX7" s="78">
        <f>SUM(AV7:AW7)</f>
        <v>4</v>
      </c>
      <c r="AY7" s="28">
        <f t="shared" si="9"/>
        <v>0.5</v>
      </c>
      <c r="AZ7" s="138">
        <f t="shared" si="19"/>
        <v>0.5</v>
      </c>
    </row>
    <row r="8" spans="1:52" s="5" customFormat="1" ht="18" customHeight="1" x14ac:dyDescent="0.3">
      <c r="A8" s="34"/>
      <c r="B8" s="123" t="s">
        <v>23</v>
      </c>
      <c r="C8" s="97">
        <f>SUM(C5:C7)</f>
        <v>3</v>
      </c>
      <c r="D8" s="97">
        <f>SUM(D5:D7)</f>
        <v>12</v>
      </c>
      <c r="E8" s="97">
        <f>SUM(E5:E7)</f>
        <v>15</v>
      </c>
      <c r="F8" s="30">
        <f t="shared" si="0"/>
        <v>0.2</v>
      </c>
      <c r="G8" s="139">
        <f t="shared" si="10"/>
        <v>0.8</v>
      </c>
      <c r="H8" s="97">
        <f>SUM(H5:H7)</f>
        <v>3</v>
      </c>
      <c r="I8" s="97">
        <f>SUM(I5:I7)</f>
        <v>12</v>
      </c>
      <c r="J8" s="97">
        <f>SUM(J5:J7)</f>
        <v>15</v>
      </c>
      <c r="K8" s="30">
        <f t="shared" si="1"/>
        <v>0.2</v>
      </c>
      <c r="L8" s="139">
        <f t="shared" si="11"/>
        <v>0.8</v>
      </c>
      <c r="M8" s="97">
        <f>SUM(M5:M7)</f>
        <v>3</v>
      </c>
      <c r="N8" s="97">
        <f>SUM(N5:N7)</f>
        <v>12</v>
      </c>
      <c r="O8" s="97">
        <f>SUM(O5:O7)</f>
        <v>15</v>
      </c>
      <c r="P8" s="30">
        <f t="shared" si="2"/>
        <v>0.2</v>
      </c>
      <c r="Q8" s="139">
        <f t="shared" si="12"/>
        <v>0.8</v>
      </c>
      <c r="R8" s="97">
        <v>3</v>
      </c>
      <c r="S8" s="97">
        <v>13</v>
      </c>
      <c r="T8" s="97">
        <f>R8+S8</f>
        <v>16</v>
      </c>
      <c r="U8" s="30">
        <f t="shared" si="3"/>
        <v>0.1875</v>
      </c>
      <c r="V8" s="139">
        <f t="shared" si="13"/>
        <v>0.8125</v>
      </c>
      <c r="W8" s="97">
        <v>3</v>
      </c>
      <c r="X8" s="97">
        <v>12</v>
      </c>
      <c r="Y8" s="97">
        <f>W8+X8</f>
        <v>15</v>
      </c>
      <c r="Z8" s="30">
        <f t="shared" si="4"/>
        <v>0.2</v>
      </c>
      <c r="AA8" s="139">
        <f t="shared" si="14"/>
        <v>0.8</v>
      </c>
      <c r="AB8" s="97">
        <v>3</v>
      </c>
      <c r="AC8" s="97">
        <v>12</v>
      </c>
      <c r="AD8" s="97">
        <f>AB8+AC8</f>
        <v>15</v>
      </c>
      <c r="AE8" s="30">
        <f t="shared" si="5"/>
        <v>0.2</v>
      </c>
      <c r="AF8" s="139">
        <f t="shared" si="15"/>
        <v>0.8</v>
      </c>
      <c r="AG8" s="97">
        <v>3</v>
      </c>
      <c r="AH8" s="97">
        <v>11</v>
      </c>
      <c r="AI8" s="97">
        <f>AG8+AH8</f>
        <v>14</v>
      </c>
      <c r="AJ8" s="30">
        <f t="shared" si="6"/>
        <v>0.21428571428571427</v>
      </c>
      <c r="AK8" s="139">
        <f t="shared" si="16"/>
        <v>0.7857142857142857</v>
      </c>
      <c r="AL8" s="97">
        <f>SUM(AL5:AL7)</f>
        <v>3</v>
      </c>
      <c r="AM8" s="97">
        <f>SUM(AM5:AM7)</f>
        <v>13</v>
      </c>
      <c r="AN8" s="97">
        <f>AL8+AM8</f>
        <v>16</v>
      </c>
      <c r="AO8" s="30">
        <f t="shared" si="7"/>
        <v>0.1875</v>
      </c>
      <c r="AP8" s="139">
        <f t="shared" si="17"/>
        <v>0.8125</v>
      </c>
      <c r="AQ8" s="97">
        <f>SUM(AQ5:AQ7)</f>
        <v>4</v>
      </c>
      <c r="AR8" s="97">
        <f>SUM(AR5:AR7)</f>
        <v>12</v>
      </c>
      <c r="AS8" s="97">
        <f>AQ8+AR8</f>
        <v>16</v>
      </c>
      <c r="AT8" s="30">
        <f t="shared" si="8"/>
        <v>0.25</v>
      </c>
      <c r="AU8" s="37">
        <f t="shared" si="18"/>
        <v>0.75</v>
      </c>
      <c r="AV8" s="97">
        <v>5</v>
      </c>
      <c r="AW8" s="97">
        <v>12</v>
      </c>
      <c r="AX8" s="97">
        <v>17</v>
      </c>
      <c r="AY8" s="30">
        <f t="shared" si="9"/>
        <v>0.29411764705882354</v>
      </c>
      <c r="AZ8" s="37">
        <f t="shared" si="19"/>
        <v>0.70588235294117652</v>
      </c>
    </row>
    <row r="9" spans="1:52" ht="18" customHeight="1" x14ac:dyDescent="0.3">
      <c r="A9" s="25" t="s">
        <v>10</v>
      </c>
      <c r="B9" s="25" t="s">
        <v>47</v>
      </c>
      <c r="C9" s="78">
        <v>10</v>
      </c>
      <c r="D9" s="78">
        <v>28</v>
      </c>
      <c r="E9" s="78">
        <f>SUM(C9:D9)</f>
        <v>38</v>
      </c>
      <c r="F9" s="28">
        <f t="shared" si="0"/>
        <v>0.26315789473684209</v>
      </c>
      <c r="G9" s="137">
        <f t="shared" si="10"/>
        <v>0.73684210526315785</v>
      </c>
      <c r="H9" s="78">
        <v>9</v>
      </c>
      <c r="I9" s="78">
        <v>29</v>
      </c>
      <c r="J9" s="78">
        <f>SUM(H9:I9)</f>
        <v>38</v>
      </c>
      <c r="K9" s="28">
        <f t="shared" si="1"/>
        <v>0.23684210526315788</v>
      </c>
      <c r="L9" s="137">
        <f t="shared" si="11"/>
        <v>0.76315789473684215</v>
      </c>
      <c r="M9" s="78">
        <v>9</v>
      </c>
      <c r="N9" s="78">
        <v>30</v>
      </c>
      <c r="O9" s="78">
        <f>SUM(M9:N9)</f>
        <v>39</v>
      </c>
      <c r="P9" s="28">
        <f t="shared" si="2"/>
        <v>0.23076923076923078</v>
      </c>
      <c r="Q9" s="137">
        <f t="shared" si="12"/>
        <v>0.76923076923076927</v>
      </c>
      <c r="R9" s="78">
        <v>9</v>
      </c>
      <c r="S9" s="78">
        <v>31</v>
      </c>
      <c r="T9" s="78">
        <f>SUM(R9:S9)</f>
        <v>40</v>
      </c>
      <c r="U9" s="28">
        <f t="shared" si="3"/>
        <v>0.22500000000000001</v>
      </c>
      <c r="V9" s="137">
        <f t="shared" si="13"/>
        <v>0.77500000000000002</v>
      </c>
      <c r="W9" s="78">
        <v>10</v>
      </c>
      <c r="X9" s="78">
        <v>30</v>
      </c>
      <c r="Y9" s="78">
        <f>SUM(W9:X9)</f>
        <v>40</v>
      </c>
      <c r="Z9" s="28">
        <f t="shared" si="4"/>
        <v>0.25</v>
      </c>
      <c r="AA9" s="137">
        <f t="shared" si="14"/>
        <v>0.75</v>
      </c>
      <c r="AB9" s="78">
        <v>10</v>
      </c>
      <c r="AC9" s="78">
        <v>28</v>
      </c>
      <c r="AD9" s="78">
        <f>SUM(AB9:AC9)</f>
        <v>38</v>
      </c>
      <c r="AE9" s="28">
        <f t="shared" si="5"/>
        <v>0.26315789473684209</v>
      </c>
      <c r="AF9" s="137">
        <f t="shared" si="15"/>
        <v>0.73684210526315785</v>
      </c>
      <c r="AG9" s="78">
        <v>11</v>
      </c>
      <c r="AH9" s="78">
        <v>29</v>
      </c>
      <c r="AI9" s="78">
        <f>SUM(AG9:AH9)</f>
        <v>40</v>
      </c>
      <c r="AJ9" s="28">
        <f t="shared" si="6"/>
        <v>0.27500000000000002</v>
      </c>
      <c r="AK9" s="137">
        <f t="shared" si="16"/>
        <v>0.72499999999999998</v>
      </c>
      <c r="AL9" s="78">
        <v>10</v>
      </c>
      <c r="AM9" s="78">
        <v>29</v>
      </c>
      <c r="AN9" s="78">
        <f>SUM(AL9:AM9)</f>
        <v>39</v>
      </c>
      <c r="AO9" s="28">
        <f t="shared" si="7"/>
        <v>0.25641025641025639</v>
      </c>
      <c r="AP9" s="137">
        <f t="shared" si="17"/>
        <v>0.74358974358974361</v>
      </c>
      <c r="AQ9" s="78">
        <v>8</v>
      </c>
      <c r="AR9" s="78">
        <v>29</v>
      </c>
      <c r="AS9" s="78">
        <f>SUM(AQ9:AR9)</f>
        <v>37</v>
      </c>
      <c r="AT9" s="28">
        <f t="shared" si="8"/>
        <v>0.21621621621621623</v>
      </c>
      <c r="AU9" s="138">
        <f t="shared" si="18"/>
        <v>0.78378378378378377</v>
      </c>
      <c r="AV9" s="78">
        <v>7</v>
      </c>
      <c r="AW9" s="78">
        <v>26</v>
      </c>
      <c r="AX9" s="78">
        <f>SUM(AV9:AW9)</f>
        <v>33</v>
      </c>
      <c r="AY9" s="28">
        <f t="shared" si="9"/>
        <v>0.21212121212121213</v>
      </c>
      <c r="AZ9" s="138">
        <f t="shared" si="19"/>
        <v>0.78787878787878785</v>
      </c>
    </row>
    <row r="10" spans="1:52" ht="18" customHeight="1" x14ac:dyDescent="0.3">
      <c r="A10" s="33"/>
      <c r="B10" s="25" t="s">
        <v>48</v>
      </c>
      <c r="C10" s="78">
        <v>1</v>
      </c>
      <c r="D10" s="78">
        <v>5</v>
      </c>
      <c r="E10" s="78">
        <f>SUM(C10:D10)</f>
        <v>6</v>
      </c>
      <c r="F10" s="28">
        <f t="shared" si="0"/>
        <v>0.16666666666666666</v>
      </c>
      <c r="G10" s="137">
        <f t="shared" si="10"/>
        <v>0.83333333333333337</v>
      </c>
      <c r="H10" s="78">
        <v>1</v>
      </c>
      <c r="I10" s="78">
        <v>5</v>
      </c>
      <c r="J10" s="78">
        <f>SUM(H10:I10)</f>
        <v>6</v>
      </c>
      <c r="K10" s="28">
        <f t="shared" si="1"/>
        <v>0.16666666666666666</v>
      </c>
      <c r="L10" s="137">
        <f t="shared" si="11"/>
        <v>0.83333333333333337</v>
      </c>
      <c r="M10" s="78">
        <v>1</v>
      </c>
      <c r="N10" s="78">
        <v>7</v>
      </c>
      <c r="O10" s="78">
        <f>SUM(M10:N10)</f>
        <v>8</v>
      </c>
      <c r="P10" s="28">
        <f t="shared" si="2"/>
        <v>0.125</v>
      </c>
      <c r="Q10" s="137">
        <f t="shared" si="12"/>
        <v>0.875</v>
      </c>
      <c r="R10" s="78">
        <v>1</v>
      </c>
      <c r="S10" s="78">
        <v>5</v>
      </c>
      <c r="T10" s="78">
        <f>SUM(R10:S10)</f>
        <v>6</v>
      </c>
      <c r="U10" s="28">
        <f t="shared" si="3"/>
        <v>0.16666666666666666</v>
      </c>
      <c r="V10" s="137">
        <f t="shared" si="13"/>
        <v>0.83333333333333337</v>
      </c>
      <c r="W10" s="78">
        <v>1</v>
      </c>
      <c r="X10" s="78">
        <v>5</v>
      </c>
      <c r="Y10" s="78">
        <f>SUM(W10:X10)</f>
        <v>6</v>
      </c>
      <c r="Z10" s="28">
        <f t="shared" si="4"/>
        <v>0.16666666666666666</v>
      </c>
      <c r="AA10" s="137">
        <f t="shared" si="14"/>
        <v>0.83333333333333337</v>
      </c>
      <c r="AB10" s="78">
        <v>2</v>
      </c>
      <c r="AC10" s="78">
        <v>6</v>
      </c>
      <c r="AD10" s="78">
        <f>SUM(AB10:AC10)</f>
        <v>8</v>
      </c>
      <c r="AE10" s="28">
        <f t="shared" si="5"/>
        <v>0.25</v>
      </c>
      <c r="AF10" s="137">
        <f t="shared" si="15"/>
        <v>0.75</v>
      </c>
      <c r="AG10" s="78">
        <v>3</v>
      </c>
      <c r="AH10" s="78">
        <v>5</v>
      </c>
      <c r="AI10" s="78">
        <f>SUM(AG10:AH10)</f>
        <v>8</v>
      </c>
      <c r="AJ10" s="28">
        <f t="shared" si="6"/>
        <v>0.375</v>
      </c>
      <c r="AK10" s="137">
        <f t="shared" si="16"/>
        <v>0.625</v>
      </c>
      <c r="AL10" s="78">
        <v>4</v>
      </c>
      <c r="AM10" s="78">
        <v>5</v>
      </c>
      <c r="AN10" s="78">
        <f>SUM(AL10:AM10)</f>
        <v>9</v>
      </c>
      <c r="AO10" s="28">
        <f t="shared" si="7"/>
        <v>0.44444444444444442</v>
      </c>
      <c r="AP10" s="137">
        <f t="shared" si="17"/>
        <v>0.55555555555555558</v>
      </c>
      <c r="AQ10" s="78">
        <v>4</v>
      </c>
      <c r="AR10" s="78">
        <v>5</v>
      </c>
      <c r="AS10" s="78">
        <f>SUM(AQ10:AR10)</f>
        <v>9</v>
      </c>
      <c r="AT10" s="28">
        <f t="shared" si="8"/>
        <v>0.44444444444444442</v>
      </c>
      <c r="AU10" s="138">
        <f t="shared" si="18"/>
        <v>0.55555555555555558</v>
      </c>
      <c r="AV10" s="78">
        <v>5</v>
      </c>
      <c r="AW10" s="78">
        <v>6</v>
      </c>
      <c r="AX10" s="78">
        <f>SUM(AV10:AW10)</f>
        <v>11</v>
      </c>
      <c r="AY10" s="28">
        <f t="shared" si="9"/>
        <v>0.45454545454545453</v>
      </c>
      <c r="AZ10" s="138">
        <f t="shared" si="19"/>
        <v>0.54545454545454541</v>
      </c>
    </row>
    <row r="11" spans="1:52" ht="18" customHeight="1" x14ac:dyDescent="0.3">
      <c r="A11" s="33"/>
      <c r="B11" s="25" t="s">
        <v>49</v>
      </c>
      <c r="C11" s="78">
        <v>4</v>
      </c>
      <c r="D11" s="78">
        <v>3</v>
      </c>
      <c r="E11" s="78">
        <f>SUM(C11:D11)</f>
        <v>7</v>
      </c>
      <c r="F11" s="28">
        <f t="shared" si="0"/>
        <v>0.5714285714285714</v>
      </c>
      <c r="G11" s="137">
        <f t="shared" si="10"/>
        <v>0.42857142857142855</v>
      </c>
      <c r="H11" s="78">
        <v>6</v>
      </c>
      <c r="I11" s="78">
        <v>4</v>
      </c>
      <c r="J11" s="78">
        <f>SUM(H11:I11)</f>
        <v>10</v>
      </c>
      <c r="K11" s="28">
        <f t="shared" si="1"/>
        <v>0.6</v>
      </c>
      <c r="L11" s="137">
        <f t="shared" si="11"/>
        <v>0.4</v>
      </c>
      <c r="M11" s="78">
        <v>6</v>
      </c>
      <c r="N11" s="78">
        <v>4</v>
      </c>
      <c r="O11" s="78">
        <f>SUM(M11:N11)</f>
        <v>10</v>
      </c>
      <c r="P11" s="28">
        <f t="shared" si="2"/>
        <v>0.6</v>
      </c>
      <c r="Q11" s="137">
        <f t="shared" si="12"/>
        <v>0.4</v>
      </c>
      <c r="R11" s="78">
        <v>4</v>
      </c>
      <c r="S11" s="78">
        <v>4</v>
      </c>
      <c r="T11" s="78">
        <f>SUM(R11:S11)</f>
        <v>8</v>
      </c>
      <c r="U11" s="28">
        <f t="shared" si="3"/>
        <v>0.5</v>
      </c>
      <c r="V11" s="137">
        <f t="shared" si="13"/>
        <v>0.5</v>
      </c>
      <c r="W11" s="78">
        <v>4</v>
      </c>
      <c r="X11" s="78">
        <v>5</v>
      </c>
      <c r="Y11" s="78">
        <f>SUM(W11:X11)</f>
        <v>9</v>
      </c>
      <c r="Z11" s="28">
        <f t="shared" si="4"/>
        <v>0.44444444444444442</v>
      </c>
      <c r="AA11" s="137">
        <f t="shared" si="14"/>
        <v>0.55555555555555558</v>
      </c>
      <c r="AB11" s="78">
        <v>3</v>
      </c>
      <c r="AC11" s="78">
        <v>4</v>
      </c>
      <c r="AD11" s="78">
        <f>SUM(AB11:AC11)</f>
        <v>7</v>
      </c>
      <c r="AE11" s="28">
        <f t="shared" si="5"/>
        <v>0.42857142857142855</v>
      </c>
      <c r="AF11" s="137">
        <f t="shared" si="15"/>
        <v>0.5714285714285714</v>
      </c>
      <c r="AG11" s="78">
        <v>2</v>
      </c>
      <c r="AH11" s="78">
        <v>5</v>
      </c>
      <c r="AI11" s="78">
        <f>SUM(AG11:AH11)</f>
        <v>7</v>
      </c>
      <c r="AJ11" s="28">
        <f t="shared" si="6"/>
        <v>0.2857142857142857</v>
      </c>
      <c r="AK11" s="137">
        <f t="shared" si="16"/>
        <v>0.7142857142857143</v>
      </c>
      <c r="AL11" s="78">
        <v>3</v>
      </c>
      <c r="AM11" s="78">
        <v>5</v>
      </c>
      <c r="AN11" s="78">
        <f>SUM(AL11:AM11)</f>
        <v>8</v>
      </c>
      <c r="AO11" s="28">
        <f t="shared" si="7"/>
        <v>0.375</v>
      </c>
      <c r="AP11" s="137">
        <f t="shared" si="17"/>
        <v>0.625</v>
      </c>
      <c r="AQ11" s="78">
        <v>3</v>
      </c>
      <c r="AR11" s="78">
        <v>3</v>
      </c>
      <c r="AS11" s="78">
        <f>SUM(AQ11:AR11)</f>
        <v>6</v>
      </c>
      <c r="AT11" s="28">
        <f t="shared" si="8"/>
        <v>0.5</v>
      </c>
      <c r="AU11" s="138">
        <f t="shared" si="18"/>
        <v>0.5</v>
      </c>
      <c r="AV11" s="78">
        <v>4</v>
      </c>
      <c r="AW11" s="78">
        <v>4</v>
      </c>
      <c r="AX11" s="78">
        <f>SUM(AV11:AW11)</f>
        <v>8</v>
      </c>
      <c r="AY11" s="28">
        <f t="shared" si="9"/>
        <v>0.5</v>
      </c>
      <c r="AZ11" s="138">
        <f t="shared" si="19"/>
        <v>0.5</v>
      </c>
    </row>
    <row r="12" spans="1:52" s="5" customFormat="1" ht="18" customHeight="1" x14ac:dyDescent="0.3">
      <c r="A12" s="34"/>
      <c r="B12" s="123" t="s">
        <v>23</v>
      </c>
      <c r="C12" s="97">
        <f>SUM(C9:C11)</f>
        <v>15</v>
      </c>
      <c r="D12" s="97">
        <f>SUM(D9:D11)</f>
        <v>36</v>
      </c>
      <c r="E12" s="97">
        <f>SUM(E9:E11)</f>
        <v>51</v>
      </c>
      <c r="F12" s="30">
        <f t="shared" si="0"/>
        <v>0.29411764705882354</v>
      </c>
      <c r="G12" s="139">
        <f t="shared" si="10"/>
        <v>0.70588235294117652</v>
      </c>
      <c r="H12" s="97">
        <f>SUM(H9:H11)</f>
        <v>16</v>
      </c>
      <c r="I12" s="97">
        <f>SUM(I9:I11)</f>
        <v>38</v>
      </c>
      <c r="J12" s="97">
        <f>SUM(J9:J11)</f>
        <v>54</v>
      </c>
      <c r="K12" s="30">
        <f t="shared" si="1"/>
        <v>0.29629629629629628</v>
      </c>
      <c r="L12" s="139">
        <f t="shared" si="11"/>
        <v>0.70370370370370372</v>
      </c>
      <c r="M12" s="97">
        <f>SUM(M9:M11)</f>
        <v>16</v>
      </c>
      <c r="N12" s="97">
        <f>SUM(N9:N11)</f>
        <v>41</v>
      </c>
      <c r="O12" s="97">
        <f>SUM(O9:O11)</f>
        <v>57</v>
      </c>
      <c r="P12" s="30">
        <f t="shared" si="2"/>
        <v>0.2807017543859649</v>
      </c>
      <c r="Q12" s="139">
        <f t="shared" si="12"/>
        <v>0.7192982456140351</v>
      </c>
      <c r="R12" s="97">
        <v>14</v>
      </c>
      <c r="S12" s="97">
        <v>40</v>
      </c>
      <c r="T12" s="97">
        <f>R12+S12</f>
        <v>54</v>
      </c>
      <c r="U12" s="30">
        <f t="shared" si="3"/>
        <v>0.25925925925925924</v>
      </c>
      <c r="V12" s="139">
        <f t="shared" si="13"/>
        <v>0.7407407407407407</v>
      </c>
      <c r="W12" s="97">
        <v>15</v>
      </c>
      <c r="X12" s="97">
        <v>40</v>
      </c>
      <c r="Y12" s="97">
        <f>W12+X12</f>
        <v>55</v>
      </c>
      <c r="Z12" s="30">
        <f t="shared" si="4"/>
        <v>0.27272727272727271</v>
      </c>
      <c r="AA12" s="139">
        <f t="shared" si="14"/>
        <v>0.72727272727272729</v>
      </c>
      <c r="AB12" s="97">
        <v>15</v>
      </c>
      <c r="AC12" s="97">
        <v>38</v>
      </c>
      <c r="AD12" s="97">
        <f>AB12+AC12</f>
        <v>53</v>
      </c>
      <c r="AE12" s="30">
        <f t="shared" si="5"/>
        <v>0.28301886792452829</v>
      </c>
      <c r="AF12" s="139">
        <f t="shared" si="15"/>
        <v>0.71698113207547165</v>
      </c>
      <c r="AG12" s="97">
        <v>16</v>
      </c>
      <c r="AH12" s="97">
        <v>39</v>
      </c>
      <c r="AI12" s="97">
        <f>AG12+AH12</f>
        <v>55</v>
      </c>
      <c r="AJ12" s="30">
        <f t="shared" si="6"/>
        <v>0.29090909090909089</v>
      </c>
      <c r="AK12" s="139">
        <f t="shared" si="16"/>
        <v>0.70909090909090911</v>
      </c>
      <c r="AL12" s="97">
        <f>SUM(AL9:AL11)</f>
        <v>17</v>
      </c>
      <c r="AM12" s="97">
        <f>SUM(AM9:AM11)</f>
        <v>39</v>
      </c>
      <c r="AN12" s="97">
        <f>AL12+AM12</f>
        <v>56</v>
      </c>
      <c r="AO12" s="30">
        <f t="shared" si="7"/>
        <v>0.30357142857142855</v>
      </c>
      <c r="AP12" s="139">
        <f t="shared" si="17"/>
        <v>0.6964285714285714</v>
      </c>
      <c r="AQ12" s="97">
        <f>SUM(AQ9:AQ11)</f>
        <v>15</v>
      </c>
      <c r="AR12" s="97">
        <f>SUM(AR9:AR11)</f>
        <v>37</v>
      </c>
      <c r="AS12" s="97">
        <f>AQ12+AR12</f>
        <v>52</v>
      </c>
      <c r="AT12" s="30">
        <f t="shared" si="8"/>
        <v>0.28846153846153844</v>
      </c>
      <c r="AU12" s="37">
        <f t="shared" si="18"/>
        <v>0.71153846153846156</v>
      </c>
      <c r="AV12" s="97">
        <f>SUM(AV9:AV11)</f>
        <v>16</v>
      </c>
      <c r="AW12" s="97">
        <f>SUM(AW9:AW11)</f>
        <v>36</v>
      </c>
      <c r="AX12" s="97">
        <f>AV12+AW12</f>
        <v>52</v>
      </c>
      <c r="AY12" s="30">
        <f t="shared" si="9"/>
        <v>0.30769230769230771</v>
      </c>
      <c r="AZ12" s="37">
        <f t="shared" si="19"/>
        <v>0.69230769230769229</v>
      </c>
    </row>
    <row r="13" spans="1:52" ht="18" customHeight="1" x14ac:dyDescent="0.3">
      <c r="A13" s="25" t="s">
        <v>11</v>
      </c>
      <c r="B13" s="25" t="s">
        <v>47</v>
      </c>
      <c r="C13" s="78">
        <v>3</v>
      </c>
      <c r="D13" s="78">
        <v>45</v>
      </c>
      <c r="E13" s="78">
        <f>SUM(C13:D13)</f>
        <v>48</v>
      </c>
      <c r="F13" s="28">
        <f t="shared" si="0"/>
        <v>6.25E-2</v>
      </c>
      <c r="G13" s="137">
        <f t="shared" si="10"/>
        <v>0.9375</v>
      </c>
      <c r="H13" s="78">
        <v>2</v>
      </c>
      <c r="I13" s="78">
        <v>47</v>
      </c>
      <c r="J13" s="78">
        <f>SUM(H13:I13)</f>
        <v>49</v>
      </c>
      <c r="K13" s="28">
        <f t="shared" si="1"/>
        <v>4.0816326530612242E-2</v>
      </c>
      <c r="L13" s="137">
        <f t="shared" si="11"/>
        <v>0.95918367346938771</v>
      </c>
      <c r="M13" s="78">
        <v>2</v>
      </c>
      <c r="N13" s="78">
        <v>50</v>
      </c>
      <c r="O13" s="78">
        <f>SUM(M13:N13)</f>
        <v>52</v>
      </c>
      <c r="P13" s="28">
        <f t="shared" si="2"/>
        <v>3.8461538461538464E-2</v>
      </c>
      <c r="Q13" s="137">
        <f t="shared" si="12"/>
        <v>0.96153846153846156</v>
      </c>
      <c r="R13" s="78">
        <v>2</v>
      </c>
      <c r="S13" s="78">
        <v>50</v>
      </c>
      <c r="T13" s="78">
        <f>SUM(R13:S13)</f>
        <v>52</v>
      </c>
      <c r="U13" s="28">
        <f t="shared" si="3"/>
        <v>3.8461538461538464E-2</v>
      </c>
      <c r="V13" s="137">
        <f t="shared" si="13"/>
        <v>0.96153846153846156</v>
      </c>
      <c r="W13" s="78">
        <v>3</v>
      </c>
      <c r="X13" s="78">
        <v>51</v>
      </c>
      <c r="Y13" s="78">
        <f>SUM(W13:X13)</f>
        <v>54</v>
      </c>
      <c r="Z13" s="28">
        <f t="shared" si="4"/>
        <v>5.5555555555555552E-2</v>
      </c>
      <c r="AA13" s="137">
        <f t="shared" si="14"/>
        <v>0.94444444444444442</v>
      </c>
      <c r="AB13" s="78">
        <v>3</v>
      </c>
      <c r="AC13" s="78">
        <v>51</v>
      </c>
      <c r="AD13" s="78">
        <f>SUM(AB13:AC13)</f>
        <v>54</v>
      </c>
      <c r="AE13" s="28">
        <f t="shared" si="5"/>
        <v>5.5555555555555552E-2</v>
      </c>
      <c r="AF13" s="137">
        <f t="shared" si="15"/>
        <v>0.94444444444444442</v>
      </c>
      <c r="AG13" s="78">
        <v>3</v>
      </c>
      <c r="AH13" s="78">
        <v>51</v>
      </c>
      <c r="AI13" s="78">
        <f>SUM(AG13:AH13)</f>
        <v>54</v>
      </c>
      <c r="AJ13" s="28">
        <f t="shared" si="6"/>
        <v>5.5555555555555552E-2</v>
      </c>
      <c r="AK13" s="137">
        <f t="shared" si="16"/>
        <v>0.94444444444444442</v>
      </c>
      <c r="AL13" s="78">
        <v>3</v>
      </c>
      <c r="AM13" s="78">
        <v>53</v>
      </c>
      <c r="AN13" s="78">
        <f>SUM(AL13:AM13)</f>
        <v>56</v>
      </c>
      <c r="AO13" s="28">
        <f t="shared" si="7"/>
        <v>5.3571428571428568E-2</v>
      </c>
      <c r="AP13" s="137">
        <f t="shared" si="17"/>
        <v>0.9464285714285714</v>
      </c>
      <c r="AQ13" s="78">
        <v>4</v>
      </c>
      <c r="AR13" s="78">
        <v>54</v>
      </c>
      <c r="AS13" s="78">
        <f>SUM(AQ13:AR13)</f>
        <v>58</v>
      </c>
      <c r="AT13" s="28">
        <f t="shared" si="8"/>
        <v>6.8965517241379309E-2</v>
      </c>
      <c r="AU13" s="138">
        <f t="shared" si="18"/>
        <v>0.93103448275862066</v>
      </c>
      <c r="AV13" s="78">
        <v>4</v>
      </c>
      <c r="AW13" s="78">
        <v>54</v>
      </c>
      <c r="AX13" s="78">
        <f>SUM(AV13:AW13)</f>
        <v>58</v>
      </c>
      <c r="AY13" s="28">
        <f t="shared" si="9"/>
        <v>6.8965517241379309E-2</v>
      </c>
      <c r="AZ13" s="138">
        <f t="shared" si="19"/>
        <v>0.93103448275862066</v>
      </c>
    </row>
    <row r="14" spans="1:52" ht="18" customHeight="1" x14ac:dyDescent="0.3">
      <c r="A14" s="33"/>
      <c r="B14" s="25" t="s">
        <v>48</v>
      </c>
      <c r="C14" s="78">
        <v>4</v>
      </c>
      <c r="D14" s="78">
        <v>7</v>
      </c>
      <c r="E14" s="78">
        <f>SUM(C14:D14)</f>
        <v>11</v>
      </c>
      <c r="F14" s="28">
        <f t="shared" si="0"/>
        <v>0.36363636363636365</v>
      </c>
      <c r="G14" s="137">
        <f t="shared" si="10"/>
        <v>0.63636363636363635</v>
      </c>
      <c r="H14" s="78">
        <v>4</v>
      </c>
      <c r="I14" s="78">
        <v>12</v>
      </c>
      <c r="J14" s="78">
        <f>SUM(H14:I14)</f>
        <v>16</v>
      </c>
      <c r="K14" s="28">
        <f t="shared" si="1"/>
        <v>0.25</v>
      </c>
      <c r="L14" s="137">
        <f t="shared" si="11"/>
        <v>0.75</v>
      </c>
      <c r="M14" s="78">
        <v>5</v>
      </c>
      <c r="N14" s="78">
        <v>12</v>
      </c>
      <c r="O14" s="78">
        <f>SUM(M14:N14)</f>
        <v>17</v>
      </c>
      <c r="P14" s="28">
        <f t="shared" si="2"/>
        <v>0.29411764705882354</v>
      </c>
      <c r="Q14" s="137">
        <f t="shared" si="12"/>
        <v>0.70588235294117652</v>
      </c>
      <c r="R14" s="78">
        <v>5</v>
      </c>
      <c r="S14" s="78">
        <v>14</v>
      </c>
      <c r="T14" s="78">
        <f>SUM(R14:S14)</f>
        <v>19</v>
      </c>
      <c r="U14" s="28">
        <f t="shared" si="3"/>
        <v>0.26315789473684209</v>
      </c>
      <c r="V14" s="137">
        <f t="shared" si="13"/>
        <v>0.73684210526315785</v>
      </c>
      <c r="W14" s="78">
        <v>3</v>
      </c>
      <c r="X14" s="78">
        <v>15</v>
      </c>
      <c r="Y14" s="78">
        <f>SUM(W14:X14)</f>
        <v>18</v>
      </c>
      <c r="Z14" s="28">
        <f t="shared" si="4"/>
        <v>0.16666666666666666</v>
      </c>
      <c r="AA14" s="137">
        <f t="shared" si="14"/>
        <v>0.83333333333333337</v>
      </c>
      <c r="AB14" s="78">
        <v>3</v>
      </c>
      <c r="AC14" s="78">
        <v>16</v>
      </c>
      <c r="AD14" s="78">
        <f>SUM(AB14:AC14)</f>
        <v>19</v>
      </c>
      <c r="AE14" s="28">
        <f t="shared" si="5"/>
        <v>0.15789473684210525</v>
      </c>
      <c r="AF14" s="137">
        <f t="shared" si="15"/>
        <v>0.84210526315789469</v>
      </c>
      <c r="AG14" s="78">
        <v>4</v>
      </c>
      <c r="AH14" s="78">
        <v>17</v>
      </c>
      <c r="AI14" s="78">
        <f>SUM(AG14:AH14)</f>
        <v>21</v>
      </c>
      <c r="AJ14" s="28">
        <f t="shared" si="6"/>
        <v>0.19047619047619047</v>
      </c>
      <c r="AK14" s="137">
        <f t="shared" si="16"/>
        <v>0.80952380952380953</v>
      </c>
      <c r="AL14" s="78">
        <v>4</v>
      </c>
      <c r="AM14" s="78">
        <v>17</v>
      </c>
      <c r="AN14" s="78">
        <f>SUM(AL14:AM14)</f>
        <v>21</v>
      </c>
      <c r="AO14" s="28">
        <f t="shared" si="7"/>
        <v>0.19047619047619047</v>
      </c>
      <c r="AP14" s="137">
        <f t="shared" si="17"/>
        <v>0.80952380952380953</v>
      </c>
      <c r="AQ14" s="78">
        <v>5</v>
      </c>
      <c r="AR14" s="78">
        <v>16</v>
      </c>
      <c r="AS14" s="78">
        <f>SUM(AQ14:AR14)</f>
        <v>21</v>
      </c>
      <c r="AT14" s="28">
        <f t="shared" si="8"/>
        <v>0.23809523809523808</v>
      </c>
      <c r="AU14" s="138">
        <f t="shared" si="18"/>
        <v>0.76190476190476186</v>
      </c>
      <c r="AV14" s="78">
        <v>8</v>
      </c>
      <c r="AW14" s="78">
        <v>16</v>
      </c>
      <c r="AX14" s="78">
        <f>SUM(AV14:AW14)</f>
        <v>24</v>
      </c>
      <c r="AY14" s="28">
        <f t="shared" si="9"/>
        <v>0.33333333333333331</v>
      </c>
      <c r="AZ14" s="138">
        <f t="shared" si="19"/>
        <v>0.66666666666666663</v>
      </c>
    </row>
    <row r="15" spans="1:52" ht="18" customHeight="1" x14ac:dyDescent="0.3">
      <c r="A15" s="33"/>
      <c r="B15" s="25" t="s">
        <v>49</v>
      </c>
      <c r="C15" s="78">
        <v>4</v>
      </c>
      <c r="D15" s="78">
        <v>17</v>
      </c>
      <c r="E15" s="78">
        <f>SUM(C15:D15)</f>
        <v>21</v>
      </c>
      <c r="F15" s="28">
        <f t="shared" si="0"/>
        <v>0.19047619047619047</v>
      </c>
      <c r="G15" s="137">
        <f t="shared" si="10"/>
        <v>0.80952380952380953</v>
      </c>
      <c r="H15" s="78">
        <v>6</v>
      </c>
      <c r="I15" s="78">
        <v>14</v>
      </c>
      <c r="J15" s="78">
        <f>SUM(H15:I15)</f>
        <v>20</v>
      </c>
      <c r="K15" s="28">
        <f t="shared" si="1"/>
        <v>0.3</v>
      </c>
      <c r="L15" s="137">
        <f t="shared" si="11"/>
        <v>0.7</v>
      </c>
      <c r="M15" s="78">
        <v>6</v>
      </c>
      <c r="N15" s="78">
        <v>13</v>
      </c>
      <c r="O15" s="78">
        <f>SUM(M15:N15)</f>
        <v>19</v>
      </c>
      <c r="P15" s="28">
        <f t="shared" si="2"/>
        <v>0.31578947368421051</v>
      </c>
      <c r="Q15" s="137">
        <f t="shared" si="12"/>
        <v>0.68421052631578949</v>
      </c>
      <c r="R15" s="78">
        <v>5</v>
      </c>
      <c r="S15" s="78">
        <v>12</v>
      </c>
      <c r="T15" s="78">
        <f>SUM(R15:S15)</f>
        <v>17</v>
      </c>
      <c r="U15" s="28">
        <f t="shared" si="3"/>
        <v>0.29411764705882354</v>
      </c>
      <c r="V15" s="137">
        <f t="shared" si="13"/>
        <v>0.70588235294117652</v>
      </c>
      <c r="W15" s="78">
        <v>9</v>
      </c>
      <c r="X15" s="78">
        <v>14</v>
      </c>
      <c r="Y15" s="78">
        <f>SUM(W15:X15)</f>
        <v>23</v>
      </c>
      <c r="Z15" s="28">
        <f t="shared" si="4"/>
        <v>0.39130434782608697</v>
      </c>
      <c r="AA15" s="137">
        <f t="shared" si="14"/>
        <v>0.60869565217391308</v>
      </c>
      <c r="AB15" s="78">
        <v>6</v>
      </c>
      <c r="AC15" s="78">
        <v>12</v>
      </c>
      <c r="AD15" s="78">
        <f>SUM(AB15:AC15)</f>
        <v>18</v>
      </c>
      <c r="AE15" s="28">
        <f t="shared" si="5"/>
        <v>0.33333333333333331</v>
      </c>
      <c r="AF15" s="137">
        <f t="shared" si="15"/>
        <v>0.66666666666666663</v>
      </c>
      <c r="AG15" s="78">
        <v>6</v>
      </c>
      <c r="AH15" s="78">
        <v>9</v>
      </c>
      <c r="AI15" s="78">
        <f>SUM(AG15:AH15)</f>
        <v>15</v>
      </c>
      <c r="AJ15" s="28">
        <f t="shared" si="6"/>
        <v>0.4</v>
      </c>
      <c r="AK15" s="137">
        <f t="shared" si="16"/>
        <v>0.6</v>
      </c>
      <c r="AL15" s="78">
        <v>6</v>
      </c>
      <c r="AM15" s="78">
        <v>9</v>
      </c>
      <c r="AN15" s="78">
        <f>SUM(AL15:AM15)</f>
        <v>15</v>
      </c>
      <c r="AO15" s="28">
        <f t="shared" si="7"/>
        <v>0.4</v>
      </c>
      <c r="AP15" s="137">
        <f t="shared" si="17"/>
        <v>0.6</v>
      </c>
      <c r="AQ15" s="78">
        <v>7</v>
      </c>
      <c r="AR15" s="78">
        <v>9</v>
      </c>
      <c r="AS15" s="78">
        <f>SUM(AQ15:AR15)</f>
        <v>16</v>
      </c>
      <c r="AT15" s="28">
        <f t="shared" si="8"/>
        <v>0.4375</v>
      </c>
      <c r="AU15" s="138">
        <f t="shared" si="18"/>
        <v>0.5625</v>
      </c>
      <c r="AV15" s="78">
        <v>6</v>
      </c>
      <c r="AW15" s="78">
        <v>10</v>
      </c>
      <c r="AX15" s="78">
        <f>SUM(AV15:AW15)</f>
        <v>16</v>
      </c>
      <c r="AY15" s="28">
        <f t="shared" si="9"/>
        <v>0.375</v>
      </c>
      <c r="AZ15" s="138">
        <f t="shared" si="19"/>
        <v>0.625</v>
      </c>
    </row>
    <row r="16" spans="1:52" s="5" customFormat="1" ht="18" customHeight="1" x14ac:dyDescent="0.3">
      <c r="A16" s="34"/>
      <c r="B16" s="123" t="s">
        <v>23</v>
      </c>
      <c r="C16" s="97">
        <f>SUM(C13:C15)</f>
        <v>11</v>
      </c>
      <c r="D16" s="97">
        <f>SUM(D13:D15)</f>
        <v>69</v>
      </c>
      <c r="E16" s="97">
        <f>SUM(E13:E15)</f>
        <v>80</v>
      </c>
      <c r="F16" s="30">
        <f t="shared" si="0"/>
        <v>0.13750000000000001</v>
      </c>
      <c r="G16" s="139">
        <f t="shared" si="10"/>
        <v>0.86250000000000004</v>
      </c>
      <c r="H16" s="97">
        <f>SUM(H13:H15)</f>
        <v>12</v>
      </c>
      <c r="I16" s="97">
        <f>SUM(I13:I15)</f>
        <v>73</v>
      </c>
      <c r="J16" s="97">
        <f>SUM(J13:J15)</f>
        <v>85</v>
      </c>
      <c r="K16" s="30">
        <f t="shared" si="1"/>
        <v>0.14117647058823529</v>
      </c>
      <c r="L16" s="139">
        <f t="shared" si="11"/>
        <v>0.85882352941176465</v>
      </c>
      <c r="M16" s="97">
        <f>SUM(M13:M15)</f>
        <v>13</v>
      </c>
      <c r="N16" s="97">
        <f>SUM(N13:N15)</f>
        <v>75</v>
      </c>
      <c r="O16" s="97">
        <f>SUM(O13:O15)</f>
        <v>88</v>
      </c>
      <c r="P16" s="30">
        <f t="shared" si="2"/>
        <v>0.14772727272727273</v>
      </c>
      <c r="Q16" s="139">
        <f t="shared" si="12"/>
        <v>0.85227272727272729</v>
      </c>
      <c r="R16" s="97">
        <v>12</v>
      </c>
      <c r="S16" s="97">
        <v>76</v>
      </c>
      <c r="T16" s="97">
        <f>R16+S16</f>
        <v>88</v>
      </c>
      <c r="U16" s="30">
        <f t="shared" si="3"/>
        <v>0.13636363636363635</v>
      </c>
      <c r="V16" s="139">
        <f t="shared" si="13"/>
        <v>0.86363636363636365</v>
      </c>
      <c r="W16" s="97">
        <v>15</v>
      </c>
      <c r="X16" s="97">
        <v>80</v>
      </c>
      <c r="Y16" s="97">
        <v>95</v>
      </c>
      <c r="Z16" s="30">
        <f t="shared" si="4"/>
        <v>0.15789473684210525</v>
      </c>
      <c r="AA16" s="139">
        <f t="shared" si="14"/>
        <v>0.84210526315789469</v>
      </c>
      <c r="AB16" s="97">
        <v>12</v>
      </c>
      <c r="AC16" s="97">
        <v>79</v>
      </c>
      <c r="AD16" s="97">
        <f>AB16+AC16</f>
        <v>91</v>
      </c>
      <c r="AE16" s="30">
        <f t="shared" si="5"/>
        <v>0.13186813186813187</v>
      </c>
      <c r="AF16" s="139">
        <f t="shared" si="15"/>
        <v>0.86813186813186816</v>
      </c>
      <c r="AG16" s="97">
        <v>13</v>
      </c>
      <c r="AH16" s="97">
        <v>77</v>
      </c>
      <c r="AI16" s="97">
        <f>AG16+AH16</f>
        <v>90</v>
      </c>
      <c r="AJ16" s="30">
        <f t="shared" si="6"/>
        <v>0.14444444444444443</v>
      </c>
      <c r="AK16" s="139">
        <f t="shared" si="16"/>
        <v>0.85555555555555551</v>
      </c>
      <c r="AL16" s="97">
        <f>SUM(AL13:AL15)</f>
        <v>13</v>
      </c>
      <c r="AM16" s="97">
        <f>SUM(AM13:AM15)</f>
        <v>79</v>
      </c>
      <c r="AN16" s="97">
        <f>AL16+AM16</f>
        <v>92</v>
      </c>
      <c r="AO16" s="30">
        <f t="shared" si="7"/>
        <v>0.14130434782608695</v>
      </c>
      <c r="AP16" s="139">
        <f t="shared" si="17"/>
        <v>0.85869565217391308</v>
      </c>
      <c r="AQ16" s="97">
        <f>SUM(AQ13:AQ15)</f>
        <v>16</v>
      </c>
      <c r="AR16" s="97">
        <f>SUM(AR13:AR15)</f>
        <v>79</v>
      </c>
      <c r="AS16" s="97">
        <f>AQ16+AR16</f>
        <v>95</v>
      </c>
      <c r="AT16" s="30">
        <f t="shared" si="8"/>
        <v>0.16842105263157894</v>
      </c>
      <c r="AU16" s="37">
        <f t="shared" si="18"/>
        <v>0.83157894736842108</v>
      </c>
      <c r="AV16" s="97">
        <v>19</v>
      </c>
      <c r="AW16" s="97">
        <v>80</v>
      </c>
      <c r="AX16" s="97">
        <v>99</v>
      </c>
      <c r="AY16" s="30">
        <f t="shared" si="9"/>
        <v>0.19191919191919191</v>
      </c>
      <c r="AZ16" s="37">
        <f t="shared" si="19"/>
        <v>0.80808080808080807</v>
      </c>
    </row>
    <row r="17" spans="1:52" ht="18" customHeight="1" x14ac:dyDescent="0.3">
      <c r="A17" s="25" t="s">
        <v>12</v>
      </c>
      <c r="B17" s="25" t="s">
        <v>47</v>
      </c>
      <c r="C17" s="78">
        <v>9</v>
      </c>
      <c r="D17" s="78">
        <v>79</v>
      </c>
      <c r="E17" s="78">
        <f>SUM(C17:D17)</f>
        <v>88</v>
      </c>
      <c r="F17" s="28">
        <f t="shared" si="0"/>
        <v>0.10227272727272728</v>
      </c>
      <c r="G17" s="137">
        <f t="shared" si="10"/>
        <v>0.89772727272727271</v>
      </c>
      <c r="H17" s="78">
        <v>9</v>
      </c>
      <c r="I17" s="78">
        <v>79</v>
      </c>
      <c r="J17" s="78">
        <f>SUM(H17:I17)</f>
        <v>88</v>
      </c>
      <c r="K17" s="28">
        <f t="shared" si="1"/>
        <v>0.10227272727272728</v>
      </c>
      <c r="L17" s="137">
        <f t="shared" si="11"/>
        <v>0.89772727272727271</v>
      </c>
      <c r="M17" s="78">
        <v>7</v>
      </c>
      <c r="N17" s="78">
        <v>82</v>
      </c>
      <c r="O17" s="78">
        <f>SUM(M17:N17)</f>
        <v>89</v>
      </c>
      <c r="P17" s="28">
        <f t="shared" si="2"/>
        <v>7.8651685393258425E-2</v>
      </c>
      <c r="Q17" s="137">
        <f t="shared" si="12"/>
        <v>0.9213483146067416</v>
      </c>
      <c r="R17" s="78">
        <v>7</v>
      </c>
      <c r="S17" s="78">
        <v>85</v>
      </c>
      <c r="T17" s="78">
        <f>SUM(R17:S17)</f>
        <v>92</v>
      </c>
      <c r="U17" s="28">
        <f t="shared" si="3"/>
        <v>7.6086956521739135E-2</v>
      </c>
      <c r="V17" s="137">
        <f t="shared" si="13"/>
        <v>0.92391304347826086</v>
      </c>
      <c r="W17" s="78">
        <v>7</v>
      </c>
      <c r="X17" s="78">
        <v>83</v>
      </c>
      <c r="Y17" s="78">
        <f>SUM(W17:X17)</f>
        <v>90</v>
      </c>
      <c r="Z17" s="28">
        <f t="shared" si="4"/>
        <v>7.7777777777777779E-2</v>
      </c>
      <c r="AA17" s="137">
        <f t="shared" si="14"/>
        <v>0.92222222222222228</v>
      </c>
      <c r="AB17" s="78">
        <v>8</v>
      </c>
      <c r="AC17" s="78">
        <v>78</v>
      </c>
      <c r="AD17" s="78">
        <f>SUM(AB17:AC17)</f>
        <v>86</v>
      </c>
      <c r="AE17" s="28">
        <f t="shared" si="5"/>
        <v>9.3023255813953487E-2</v>
      </c>
      <c r="AF17" s="137">
        <f t="shared" si="15"/>
        <v>0.90697674418604646</v>
      </c>
      <c r="AG17" s="78">
        <v>9</v>
      </c>
      <c r="AH17" s="78">
        <v>73</v>
      </c>
      <c r="AI17" s="78">
        <f>SUM(AG17:AH17)</f>
        <v>82</v>
      </c>
      <c r="AJ17" s="28">
        <f t="shared" si="6"/>
        <v>0.10975609756097561</v>
      </c>
      <c r="AK17" s="137">
        <f t="shared" si="16"/>
        <v>0.8902439024390244</v>
      </c>
      <c r="AL17" s="78">
        <v>10</v>
      </c>
      <c r="AM17" s="78">
        <v>79</v>
      </c>
      <c r="AN17" s="78">
        <f>SUM(AL17:AM17)</f>
        <v>89</v>
      </c>
      <c r="AO17" s="28">
        <f t="shared" si="7"/>
        <v>0.11235955056179775</v>
      </c>
      <c r="AP17" s="137">
        <f t="shared" si="17"/>
        <v>0.88764044943820219</v>
      </c>
      <c r="AQ17" s="78">
        <v>10</v>
      </c>
      <c r="AR17" s="78">
        <v>86</v>
      </c>
      <c r="AS17" s="78">
        <f>SUM(AQ17:AR17)</f>
        <v>96</v>
      </c>
      <c r="AT17" s="28">
        <f t="shared" si="8"/>
        <v>0.10416666666666667</v>
      </c>
      <c r="AU17" s="138">
        <f t="shared" si="18"/>
        <v>0.89583333333333337</v>
      </c>
      <c r="AV17" s="78">
        <v>12</v>
      </c>
      <c r="AW17" s="78">
        <v>85</v>
      </c>
      <c r="AX17" s="78">
        <f>SUM(AV17:AW17)</f>
        <v>97</v>
      </c>
      <c r="AY17" s="28">
        <f t="shared" si="9"/>
        <v>0.12371134020618557</v>
      </c>
      <c r="AZ17" s="138">
        <f t="shared" si="19"/>
        <v>0.87628865979381443</v>
      </c>
    </row>
    <row r="18" spans="1:52" ht="18" customHeight="1" x14ac:dyDescent="0.3">
      <c r="A18" s="33"/>
      <c r="B18" s="25" t="s">
        <v>48</v>
      </c>
      <c r="C18" s="78">
        <v>5</v>
      </c>
      <c r="D18" s="78">
        <v>49</v>
      </c>
      <c r="E18" s="78">
        <f>SUM(C18:D18)</f>
        <v>54</v>
      </c>
      <c r="F18" s="28">
        <f t="shared" si="0"/>
        <v>9.2592592592592587E-2</v>
      </c>
      <c r="G18" s="137">
        <f t="shared" si="10"/>
        <v>0.90740740740740744</v>
      </c>
      <c r="H18" s="78">
        <v>4</v>
      </c>
      <c r="I18" s="78">
        <v>48</v>
      </c>
      <c r="J18" s="78">
        <f>SUM(H18:I18)</f>
        <v>52</v>
      </c>
      <c r="K18" s="28">
        <f t="shared" si="1"/>
        <v>7.6923076923076927E-2</v>
      </c>
      <c r="L18" s="137">
        <f t="shared" si="11"/>
        <v>0.92307692307692313</v>
      </c>
      <c r="M18" s="78">
        <v>4</v>
      </c>
      <c r="N18" s="78">
        <v>47</v>
      </c>
      <c r="O18" s="78">
        <f>SUM(M18:N18)</f>
        <v>51</v>
      </c>
      <c r="P18" s="28">
        <f t="shared" si="2"/>
        <v>7.8431372549019607E-2</v>
      </c>
      <c r="Q18" s="137">
        <f t="shared" si="12"/>
        <v>0.92156862745098034</v>
      </c>
      <c r="R18" s="78">
        <v>6</v>
      </c>
      <c r="S18" s="78">
        <v>50</v>
      </c>
      <c r="T18" s="78">
        <f>SUM(R18:S18)</f>
        <v>56</v>
      </c>
      <c r="U18" s="28">
        <f t="shared" si="3"/>
        <v>0.10714285714285714</v>
      </c>
      <c r="V18" s="137">
        <f t="shared" si="13"/>
        <v>0.8928571428571429</v>
      </c>
      <c r="W18" s="78">
        <v>12</v>
      </c>
      <c r="X18" s="78">
        <v>52</v>
      </c>
      <c r="Y18" s="78">
        <f>SUM(W18:X18)</f>
        <v>64</v>
      </c>
      <c r="Z18" s="28">
        <f t="shared" si="4"/>
        <v>0.1875</v>
      </c>
      <c r="AA18" s="137">
        <f t="shared" si="14"/>
        <v>0.8125</v>
      </c>
      <c r="AB18" s="78">
        <v>12</v>
      </c>
      <c r="AC18" s="78">
        <v>51</v>
      </c>
      <c r="AD18" s="78">
        <f>SUM(AB18:AC18)</f>
        <v>63</v>
      </c>
      <c r="AE18" s="28">
        <f t="shared" si="5"/>
        <v>0.19047619047619047</v>
      </c>
      <c r="AF18" s="137">
        <f t="shared" si="15"/>
        <v>0.80952380952380953</v>
      </c>
      <c r="AG18" s="78">
        <v>13</v>
      </c>
      <c r="AH18" s="78">
        <v>52</v>
      </c>
      <c r="AI18" s="78">
        <f>SUM(AG18:AH18)</f>
        <v>65</v>
      </c>
      <c r="AJ18" s="28">
        <f t="shared" si="6"/>
        <v>0.2</v>
      </c>
      <c r="AK18" s="137">
        <f t="shared" si="16"/>
        <v>0.8</v>
      </c>
      <c r="AL18" s="78">
        <v>18</v>
      </c>
      <c r="AM18" s="78">
        <v>48</v>
      </c>
      <c r="AN18" s="78">
        <f>SUM(AL18:AM18)</f>
        <v>66</v>
      </c>
      <c r="AO18" s="28">
        <f t="shared" si="7"/>
        <v>0.27272727272727271</v>
      </c>
      <c r="AP18" s="137">
        <f t="shared" si="17"/>
        <v>0.72727272727272729</v>
      </c>
      <c r="AQ18" s="78">
        <v>21</v>
      </c>
      <c r="AR18" s="78">
        <v>47</v>
      </c>
      <c r="AS18" s="78">
        <f>SUM(AQ18:AR18)</f>
        <v>68</v>
      </c>
      <c r="AT18" s="28">
        <f t="shared" si="8"/>
        <v>0.30882352941176472</v>
      </c>
      <c r="AU18" s="138">
        <f t="shared" si="18"/>
        <v>0.69117647058823528</v>
      </c>
      <c r="AV18" s="78">
        <v>21</v>
      </c>
      <c r="AW18" s="78">
        <v>44</v>
      </c>
      <c r="AX18" s="78">
        <f>SUM(AV18:AW18)</f>
        <v>65</v>
      </c>
      <c r="AY18" s="28">
        <f t="shared" si="9"/>
        <v>0.32307692307692309</v>
      </c>
      <c r="AZ18" s="138">
        <f t="shared" si="19"/>
        <v>0.67692307692307696</v>
      </c>
    </row>
    <row r="19" spans="1:52" ht="18" customHeight="1" x14ac:dyDescent="0.3">
      <c r="A19" s="33"/>
      <c r="B19" s="25" t="s">
        <v>49</v>
      </c>
      <c r="C19" s="78">
        <v>12</v>
      </c>
      <c r="D19" s="78">
        <v>32</v>
      </c>
      <c r="E19" s="78">
        <f>SUM(C19:D19)</f>
        <v>44</v>
      </c>
      <c r="F19" s="28">
        <f t="shared" si="0"/>
        <v>0.27272727272727271</v>
      </c>
      <c r="G19" s="137">
        <f t="shared" si="10"/>
        <v>0.72727272727272729</v>
      </c>
      <c r="H19" s="78">
        <v>15</v>
      </c>
      <c r="I19" s="78">
        <v>35</v>
      </c>
      <c r="J19" s="78">
        <f>SUM(H19:I19)</f>
        <v>50</v>
      </c>
      <c r="K19" s="28">
        <f t="shared" si="1"/>
        <v>0.3</v>
      </c>
      <c r="L19" s="137">
        <f t="shared" si="11"/>
        <v>0.7</v>
      </c>
      <c r="M19" s="78">
        <v>16</v>
      </c>
      <c r="N19" s="78">
        <v>32</v>
      </c>
      <c r="O19" s="78">
        <f>SUM(M19:N19)</f>
        <v>48</v>
      </c>
      <c r="P19" s="28">
        <f t="shared" si="2"/>
        <v>0.33333333333333331</v>
      </c>
      <c r="Q19" s="137">
        <f t="shared" si="12"/>
        <v>0.66666666666666663</v>
      </c>
      <c r="R19" s="78">
        <v>15</v>
      </c>
      <c r="S19" s="78">
        <v>37</v>
      </c>
      <c r="T19" s="78">
        <f>SUM(R19:S19)</f>
        <v>52</v>
      </c>
      <c r="U19" s="28">
        <f t="shared" si="3"/>
        <v>0.28846153846153844</v>
      </c>
      <c r="V19" s="137">
        <f t="shared" si="13"/>
        <v>0.71153846153846156</v>
      </c>
      <c r="W19" s="78">
        <v>14</v>
      </c>
      <c r="X19" s="78">
        <v>35</v>
      </c>
      <c r="Y19" s="78">
        <f>SUM(W19:X19)</f>
        <v>49</v>
      </c>
      <c r="Z19" s="28">
        <f t="shared" si="4"/>
        <v>0.2857142857142857</v>
      </c>
      <c r="AA19" s="137">
        <f t="shared" si="14"/>
        <v>0.7142857142857143</v>
      </c>
      <c r="AB19" s="78">
        <v>23</v>
      </c>
      <c r="AC19" s="78">
        <v>35</v>
      </c>
      <c r="AD19" s="78">
        <f>SUM(AB19:AC19)</f>
        <v>58</v>
      </c>
      <c r="AE19" s="28">
        <f t="shared" si="5"/>
        <v>0.39655172413793105</v>
      </c>
      <c r="AF19" s="137">
        <f t="shared" si="15"/>
        <v>0.60344827586206895</v>
      </c>
      <c r="AG19" s="78">
        <v>22</v>
      </c>
      <c r="AH19" s="78">
        <v>34</v>
      </c>
      <c r="AI19" s="78">
        <f>SUM(AG19:AH19)</f>
        <v>56</v>
      </c>
      <c r="AJ19" s="28">
        <f t="shared" si="6"/>
        <v>0.39285714285714285</v>
      </c>
      <c r="AK19" s="137">
        <f t="shared" si="16"/>
        <v>0.6071428571428571</v>
      </c>
      <c r="AL19" s="78">
        <v>20</v>
      </c>
      <c r="AM19" s="78">
        <v>31</v>
      </c>
      <c r="AN19" s="78">
        <f>SUM(AL19:AM19)</f>
        <v>51</v>
      </c>
      <c r="AO19" s="28">
        <f t="shared" si="7"/>
        <v>0.39215686274509803</v>
      </c>
      <c r="AP19" s="137">
        <f t="shared" si="17"/>
        <v>0.60784313725490191</v>
      </c>
      <c r="AQ19" s="78">
        <v>19</v>
      </c>
      <c r="AR19" s="78">
        <v>26</v>
      </c>
      <c r="AS19" s="78">
        <f>SUM(AQ19:AR19)</f>
        <v>45</v>
      </c>
      <c r="AT19" s="28">
        <f t="shared" si="8"/>
        <v>0.42222222222222222</v>
      </c>
      <c r="AU19" s="138">
        <f t="shared" si="18"/>
        <v>0.57777777777777772</v>
      </c>
      <c r="AV19" s="78">
        <v>22</v>
      </c>
      <c r="AW19" s="78">
        <v>24</v>
      </c>
      <c r="AX19" s="78">
        <f>SUM(AV19:AW19)</f>
        <v>46</v>
      </c>
      <c r="AY19" s="28">
        <f t="shared" si="9"/>
        <v>0.47826086956521741</v>
      </c>
      <c r="AZ19" s="138">
        <f t="shared" si="19"/>
        <v>0.52173913043478259</v>
      </c>
    </row>
    <row r="20" spans="1:52" s="5" customFormat="1" ht="18" customHeight="1" x14ac:dyDescent="0.3">
      <c r="A20" s="34"/>
      <c r="B20" s="123" t="s">
        <v>23</v>
      </c>
      <c r="C20" s="97">
        <f>SUM(C17:C19)</f>
        <v>26</v>
      </c>
      <c r="D20" s="97">
        <f>SUM(D17:D19)</f>
        <v>160</v>
      </c>
      <c r="E20" s="97">
        <f>SUM(E17:E19)</f>
        <v>186</v>
      </c>
      <c r="F20" s="30">
        <f t="shared" si="0"/>
        <v>0.13978494623655913</v>
      </c>
      <c r="G20" s="139">
        <f t="shared" si="10"/>
        <v>0.86021505376344087</v>
      </c>
      <c r="H20" s="97">
        <f>SUM(H17:H19)</f>
        <v>28</v>
      </c>
      <c r="I20" s="97">
        <f>SUM(I17:I19)</f>
        <v>162</v>
      </c>
      <c r="J20" s="97">
        <f>SUM(J17:J19)</f>
        <v>190</v>
      </c>
      <c r="K20" s="30">
        <f t="shared" si="1"/>
        <v>0.14736842105263157</v>
      </c>
      <c r="L20" s="139">
        <f t="shared" si="11"/>
        <v>0.85263157894736841</v>
      </c>
      <c r="M20" s="97">
        <f>SUM(M17:M19)</f>
        <v>27</v>
      </c>
      <c r="N20" s="97">
        <f>SUM(N17:N19)</f>
        <v>161</v>
      </c>
      <c r="O20" s="97">
        <f>SUM(O17:O19)</f>
        <v>188</v>
      </c>
      <c r="P20" s="30">
        <f t="shared" si="2"/>
        <v>0.14361702127659576</v>
      </c>
      <c r="Q20" s="139">
        <f t="shared" si="12"/>
        <v>0.8563829787234043</v>
      </c>
      <c r="R20" s="97">
        <v>28</v>
      </c>
      <c r="S20" s="97">
        <v>172</v>
      </c>
      <c r="T20" s="97">
        <f>R20+S20</f>
        <v>200</v>
      </c>
      <c r="U20" s="30">
        <f t="shared" si="3"/>
        <v>0.14000000000000001</v>
      </c>
      <c r="V20" s="139">
        <f t="shared" si="13"/>
        <v>0.86</v>
      </c>
      <c r="W20" s="97">
        <v>33</v>
      </c>
      <c r="X20" s="97">
        <v>170</v>
      </c>
      <c r="Y20" s="97">
        <v>203</v>
      </c>
      <c r="Z20" s="30">
        <f t="shared" si="4"/>
        <v>0.1625615763546798</v>
      </c>
      <c r="AA20" s="139">
        <f t="shared" si="14"/>
        <v>0.83743842364532017</v>
      </c>
      <c r="AB20" s="97">
        <v>43</v>
      </c>
      <c r="AC20" s="97">
        <v>164</v>
      </c>
      <c r="AD20" s="97">
        <f>AB20+AC20</f>
        <v>207</v>
      </c>
      <c r="AE20" s="30">
        <f t="shared" si="5"/>
        <v>0.20772946859903382</v>
      </c>
      <c r="AF20" s="139">
        <f t="shared" si="15"/>
        <v>0.79227053140096615</v>
      </c>
      <c r="AG20" s="97">
        <v>44</v>
      </c>
      <c r="AH20" s="97">
        <v>159</v>
      </c>
      <c r="AI20" s="97">
        <f>AG20+AH20</f>
        <v>203</v>
      </c>
      <c r="AJ20" s="30">
        <f t="shared" si="6"/>
        <v>0.21674876847290642</v>
      </c>
      <c r="AK20" s="139">
        <f t="shared" si="16"/>
        <v>0.78325123152709364</v>
      </c>
      <c r="AL20" s="97">
        <f>SUM(AL17:AL19)</f>
        <v>48</v>
      </c>
      <c r="AM20" s="97">
        <f>SUM(AM17:AM19)</f>
        <v>158</v>
      </c>
      <c r="AN20" s="97">
        <f>AL20+AM20</f>
        <v>206</v>
      </c>
      <c r="AO20" s="30">
        <f t="shared" si="7"/>
        <v>0.23300970873786409</v>
      </c>
      <c r="AP20" s="139">
        <f t="shared" si="17"/>
        <v>0.76699029126213591</v>
      </c>
      <c r="AQ20" s="97">
        <f>SUM(AQ17:AQ19)</f>
        <v>50</v>
      </c>
      <c r="AR20" s="97">
        <f>SUM(AR17:AR19)</f>
        <v>159</v>
      </c>
      <c r="AS20" s="97">
        <f>AQ20+AR20</f>
        <v>209</v>
      </c>
      <c r="AT20" s="30">
        <f t="shared" si="8"/>
        <v>0.23923444976076555</v>
      </c>
      <c r="AU20" s="37">
        <f t="shared" si="18"/>
        <v>0.76076555023923442</v>
      </c>
      <c r="AV20" s="97">
        <f>SUM(AV17:AV19)</f>
        <v>55</v>
      </c>
      <c r="AW20" s="97">
        <f>SUM(AW17:AW19)</f>
        <v>153</v>
      </c>
      <c r="AX20" s="97">
        <f>AV20+AW20</f>
        <v>208</v>
      </c>
      <c r="AY20" s="30">
        <f t="shared" si="9"/>
        <v>0.26442307692307693</v>
      </c>
      <c r="AZ20" s="37">
        <f t="shared" si="19"/>
        <v>0.73557692307692313</v>
      </c>
    </row>
    <row r="21" spans="1:52" ht="18" customHeight="1" x14ac:dyDescent="0.3">
      <c r="A21" s="25" t="s">
        <v>13</v>
      </c>
      <c r="B21" s="25" t="s">
        <v>47</v>
      </c>
      <c r="C21" s="78">
        <v>4</v>
      </c>
      <c r="D21" s="78">
        <v>13</v>
      </c>
      <c r="E21" s="78">
        <f>SUM(C21:D21)</f>
        <v>17</v>
      </c>
      <c r="F21" s="28">
        <f t="shared" si="0"/>
        <v>0.23529411764705882</v>
      </c>
      <c r="G21" s="137">
        <f t="shared" si="10"/>
        <v>0.76470588235294112</v>
      </c>
      <c r="H21" s="78">
        <v>4</v>
      </c>
      <c r="I21" s="78">
        <v>12</v>
      </c>
      <c r="J21" s="78">
        <f>SUM(H21:I21)</f>
        <v>16</v>
      </c>
      <c r="K21" s="28">
        <f t="shared" si="1"/>
        <v>0.25</v>
      </c>
      <c r="L21" s="137">
        <f t="shared" si="11"/>
        <v>0.75</v>
      </c>
      <c r="M21" s="78">
        <v>4</v>
      </c>
      <c r="N21" s="78">
        <v>13</v>
      </c>
      <c r="O21" s="78">
        <f>SUM(M21:N21)</f>
        <v>17</v>
      </c>
      <c r="P21" s="28">
        <f t="shared" si="2"/>
        <v>0.23529411764705882</v>
      </c>
      <c r="Q21" s="137">
        <f t="shared" si="12"/>
        <v>0.76470588235294112</v>
      </c>
      <c r="R21" s="78">
        <v>3</v>
      </c>
      <c r="S21" s="78">
        <v>12</v>
      </c>
      <c r="T21" s="78">
        <f>SUM(R21:S21)</f>
        <v>15</v>
      </c>
      <c r="U21" s="28">
        <f t="shared" si="3"/>
        <v>0.2</v>
      </c>
      <c r="V21" s="137">
        <f t="shared" si="13"/>
        <v>0.8</v>
      </c>
      <c r="W21" s="78">
        <v>4</v>
      </c>
      <c r="X21" s="78">
        <v>12</v>
      </c>
      <c r="Y21" s="78">
        <f>SUM(W21:X21)</f>
        <v>16</v>
      </c>
      <c r="Z21" s="28">
        <f t="shared" si="4"/>
        <v>0.25</v>
      </c>
      <c r="AA21" s="137">
        <f t="shared" si="14"/>
        <v>0.75</v>
      </c>
      <c r="AB21" s="78">
        <v>4</v>
      </c>
      <c r="AC21" s="78">
        <v>12</v>
      </c>
      <c r="AD21" s="78">
        <v>16</v>
      </c>
      <c r="AE21" s="28">
        <f t="shared" si="5"/>
        <v>0.25</v>
      </c>
      <c r="AF21" s="137">
        <f t="shared" si="15"/>
        <v>0.75</v>
      </c>
      <c r="AG21" s="78">
        <v>3</v>
      </c>
      <c r="AH21" s="78">
        <v>12</v>
      </c>
      <c r="AI21" s="78">
        <f>SUM(AG21:AH21)</f>
        <v>15</v>
      </c>
      <c r="AJ21" s="28">
        <f t="shared" si="6"/>
        <v>0.2</v>
      </c>
      <c r="AK21" s="137">
        <f t="shared" si="16"/>
        <v>0.8</v>
      </c>
      <c r="AL21" s="78">
        <v>3</v>
      </c>
      <c r="AM21" s="78">
        <v>12</v>
      </c>
      <c r="AN21" s="78">
        <f>SUM(AL21:AM21)</f>
        <v>15</v>
      </c>
      <c r="AO21" s="28">
        <f t="shared" si="7"/>
        <v>0.2</v>
      </c>
      <c r="AP21" s="137">
        <f t="shared" si="17"/>
        <v>0.8</v>
      </c>
      <c r="AQ21" s="78">
        <v>6</v>
      </c>
      <c r="AR21" s="78">
        <v>17</v>
      </c>
      <c r="AS21" s="78">
        <f>SUM(AQ21:AR21)</f>
        <v>23</v>
      </c>
      <c r="AT21" s="28">
        <f t="shared" si="8"/>
        <v>0.2608695652173913</v>
      </c>
      <c r="AU21" s="138">
        <f t="shared" si="18"/>
        <v>0.73913043478260865</v>
      </c>
      <c r="AV21" s="78">
        <v>7</v>
      </c>
      <c r="AW21" s="78">
        <v>16</v>
      </c>
      <c r="AX21" s="78">
        <f>SUM(AV21:AW21)</f>
        <v>23</v>
      </c>
      <c r="AY21" s="28">
        <f t="shared" si="9"/>
        <v>0.30434782608695654</v>
      </c>
      <c r="AZ21" s="138">
        <f t="shared" si="19"/>
        <v>0.69565217391304346</v>
      </c>
    </row>
    <row r="22" spans="1:52" ht="18" customHeight="1" x14ac:dyDescent="0.3">
      <c r="A22" s="33"/>
      <c r="B22" s="25" t="s">
        <v>48</v>
      </c>
      <c r="C22" s="78">
        <v>3</v>
      </c>
      <c r="D22" s="78">
        <v>10</v>
      </c>
      <c r="E22" s="78">
        <f>SUM(C22:D22)</f>
        <v>13</v>
      </c>
      <c r="F22" s="28">
        <f t="shared" si="0"/>
        <v>0.23076923076923078</v>
      </c>
      <c r="G22" s="137">
        <f t="shared" si="10"/>
        <v>0.76923076923076927</v>
      </c>
      <c r="H22" s="78">
        <v>4</v>
      </c>
      <c r="I22" s="78">
        <v>10</v>
      </c>
      <c r="J22" s="78">
        <f>SUM(H22:I22)</f>
        <v>14</v>
      </c>
      <c r="K22" s="28">
        <f t="shared" si="1"/>
        <v>0.2857142857142857</v>
      </c>
      <c r="L22" s="137">
        <f t="shared" si="11"/>
        <v>0.7142857142857143</v>
      </c>
      <c r="M22" s="78">
        <v>4</v>
      </c>
      <c r="N22" s="78">
        <v>10</v>
      </c>
      <c r="O22" s="78">
        <f>SUM(M22:N22)</f>
        <v>14</v>
      </c>
      <c r="P22" s="28">
        <f t="shared" si="2"/>
        <v>0.2857142857142857</v>
      </c>
      <c r="Q22" s="137">
        <f t="shared" si="12"/>
        <v>0.7142857142857143</v>
      </c>
      <c r="R22" s="78">
        <v>5</v>
      </c>
      <c r="S22" s="78">
        <v>9</v>
      </c>
      <c r="T22" s="78">
        <f>SUM(R22:S22)</f>
        <v>14</v>
      </c>
      <c r="U22" s="28">
        <f t="shared" si="3"/>
        <v>0.35714285714285715</v>
      </c>
      <c r="V22" s="137">
        <f t="shared" si="13"/>
        <v>0.6428571428571429</v>
      </c>
      <c r="W22" s="78">
        <v>5</v>
      </c>
      <c r="X22" s="78">
        <v>12</v>
      </c>
      <c r="Y22" s="78">
        <f>SUM(W22:X22)</f>
        <v>17</v>
      </c>
      <c r="Z22" s="28">
        <f t="shared" si="4"/>
        <v>0.29411764705882354</v>
      </c>
      <c r="AA22" s="137">
        <f t="shared" si="14"/>
        <v>0.70588235294117652</v>
      </c>
      <c r="AB22" s="78">
        <v>5</v>
      </c>
      <c r="AC22" s="78">
        <v>12</v>
      </c>
      <c r="AD22" s="78">
        <v>17</v>
      </c>
      <c r="AE22" s="28">
        <f t="shared" si="5"/>
        <v>0.29411764705882354</v>
      </c>
      <c r="AF22" s="137">
        <f t="shared" si="15"/>
        <v>0.70588235294117652</v>
      </c>
      <c r="AG22" s="78">
        <v>5</v>
      </c>
      <c r="AH22" s="78">
        <v>13</v>
      </c>
      <c r="AI22" s="78">
        <f>SUM(AG22:AH22)</f>
        <v>18</v>
      </c>
      <c r="AJ22" s="28">
        <f t="shared" si="6"/>
        <v>0.27777777777777779</v>
      </c>
      <c r="AK22" s="137">
        <f t="shared" si="16"/>
        <v>0.72222222222222221</v>
      </c>
      <c r="AL22" s="78">
        <v>6</v>
      </c>
      <c r="AM22" s="78">
        <v>13</v>
      </c>
      <c r="AN22" s="78">
        <f>SUM(AL22:AM22)</f>
        <v>19</v>
      </c>
      <c r="AO22" s="28">
        <f t="shared" si="7"/>
        <v>0.31578947368421051</v>
      </c>
      <c r="AP22" s="137">
        <f t="shared" si="17"/>
        <v>0.68421052631578949</v>
      </c>
      <c r="AQ22" s="78">
        <v>3</v>
      </c>
      <c r="AR22" s="78">
        <v>9</v>
      </c>
      <c r="AS22" s="78">
        <f>SUM(AQ22:AR22)</f>
        <v>12</v>
      </c>
      <c r="AT22" s="28">
        <f t="shared" si="8"/>
        <v>0.25</v>
      </c>
      <c r="AU22" s="138">
        <f t="shared" si="18"/>
        <v>0.75</v>
      </c>
      <c r="AV22" s="78">
        <v>2</v>
      </c>
      <c r="AW22" s="78">
        <v>9</v>
      </c>
      <c r="AX22" s="78">
        <f>SUM(AV22:AW22)</f>
        <v>11</v>
      </c>
      <c r="AY22" s="28">
        <f t="shared" si="9"/>
        <v>0.18181818181818182</v>
      </c>
      <c r="AZ22" s="138">
        <f t="shared" si="19"/>
        <v>0.81818181818181823</v>
      </c>
    </row>
    <row r="23" spans="1:52" ht="18" customHeight="1" x14ac:dyDescent="0.3">
      <c r="A23" s="33"/>
      <c r="B23" s="25" t="s">
        <v>49</v>
      </c>
      <c r="C23" s="78">
        <v>4</v>
      </c>
      <c r="D23" s="78">
        <v>5</v>
      </c>
      <c r="E23" s="78">
        <f>SUM(C23:D23)</f>
        <v>9</v>
      </c>
      <c r="F23" s="28">
        <f t="shared" si="0"/>
        <v>0.44444444444444442</v>
      </c>
      <c r="G23" s="137">
        <f t="shared" si="10"/>
        <v>0.55555555555555558</v>
      </c>
      <c r="H23" s="78">
        <v>3</v>
      </c>
      <c r="I23" s="78">
        <v>5</v>
      </c>
      <c r="J23" s="78">
        <f>SUM(H23:I23)</f>
        <v>8</v>
      </c>
      <c r="K23" s="28">
        <f t="shared" si="1"/>
        <v>0.375</v>
      </c>
      <c r="L23" s="137">
        <f t="shared" si="11"/>
        <v>0.625</v>
      </c>
      <c r="M23" s="78">
        <v>3</v>
      </c>
      <c r="N23" s="78">
        <v>4</v>
      </c>
      <c r="O23" s="78">
        <f>SUM(M23:N23)</f>
        <v>7</v>
      </c>
      <c r="P23" s="28">
        <f t="shared" si="2"/>
        <v>0.42857142857142855</v>
      </c>
      <c r="Q23" s="137">
        <f t="shared" si="12"/>
        <v>0.5714285714285714</v>
      </c>
      <c r="R23" s="78">
        <v>3</v>
      </c>
      <c r="S23" s="78">
        <v>4</v>
      </c>
      <c r="T23" s="78">
        <f>SUM(R23:S23)</f>
        <v>7</v>
      </c>
      <c r="U23" s="28">
        <f t="shared" si="3"/>
        <v>0.42857142857142855</v>
      </c>
      <c r="V23" s="137">
        <f t="shared" si="13"/>
        <v>0.5714285714285714</v>
      </c>
      <c r="W23" s="78">
        <v>2</v>
      </c>
      <c r="X23" s="78">
        <v>3</v>
      </c>
      <c r="Y23" s="78">
        <f>SUM(W23:X23)</f>
        <v>5</v>
      </c>
      <c r="Z23" s="28">
        <f t="shared" si="4"/>
        <v>0.4</v>
      </c>
      <c r="AA23" s="137">
        <f t="shared" si="14"/>
        <v>0.6</v>
      </c>
      <c r="AB23" s="78">
        <v>4</v>
      </c>
      <c r="AC23" s="78">
        <v>2</v>
      </c>
      <c r="AD23" s="78">
        <f>SUM(AB23:AC23)</f>
        <v>6</v>
      </c>
      <c r="AE23" s="28">
        <f t="shared" si="5"/>
        <v>0.66666666666666663</v>
      </c>
      <c r="AF23" s="137">
        <f t="shared" si="15"/>
        <v>0.33333333333333331</v>
      </c>
      <c r="AG23" s="78">
        <v>2</v>
      </c>
      <c r="AH23" s="78">
        <v>1</v>
      </c>
      <c r="AI23" s="78">
        <f>SUM(AG23:AH23)</f>
        <v>3</v>
      </c>
      <c r="AJ23" s="28">
        <f t="shared" si="6"/>
        <v>0.66666666666666663</v>
      </c>
      <c r="AK23" s="137">
        <f t="shared" si="16"/>
        <v>0.33333333333333331</v>
      </c>
      <c r="AL23" s="78">
        <v>2</v>
      </c>
      <c r="AM23" s="78">
        <v>2</v>
      </c>
      <c r="AN23" s="78">
        <f>SUM(AL23:AM23)</f>
        <v>4</v>
      </c>
      <c r="AO23" s="28">
        <f t="shared" si="7"/>
        <v>0.5</v>
      </c>
      <c r="AP23" s="137">
        <f t="shared" si="17"/>
        <v>0.5</v>
      </c>
      <c r="AQ23" s="78">
        <v>1</v>
      </c>
      <c r="AR23" s="78">
        <v>2</v>
      </c>
      <c r="AS23" s="78">
        <f>SUM(AQ23:AR23)</f>
        <v>3</v>
      </c>
      <c r="AT23" s="28">
        <f t="shared" si="8"/>
        <v>0.33333333333333331</v>
      </c>
      <c r="AU23" s="138">
        <f t="shared" si="18"/>
        <v>0.66666666666666663</v>
      </c>
      <c r="AV23" s="78">
        <v>2</v>
      </c>
      <c r="AW23" s="78">
        <v>2</v>
      </c>
      <c r="AX23" s="78">
        <f>SUM(AV23:AW23)</f>
        <v>4</v>
      </c>
      <c r="AY23" s="28">
        <f t="shared" si="9"/>
        <v>0.5</v>
      </c>
      <c r="AZ23" s="138">
        <f t="shared" si="19"/>
        <v>0.5</v>
      </c>
    </row>
    <row r="24" spans="1:52" s="5" customFormat="1" ht="18" customHeight="1" x14ac:dyDescent="0.3">
      <c r="A24" s="34"/>
      <c r="B24" s="123" t="s">
        <v>23</v>
      </c>
      <c r="C24" s="97">
        <f>SUM(C21:C23)</f>
        <v>11</v>
      </c>
      <c r="D24" s="97">
        <f>SUM(D21:D23)</f>
        <v>28</v>
      </c>
      <c r="E24" s="97">
        <f>SUM(E21:E23)</f>
        <v>39</v>
      </c>
      <c r="F24" s="30">
        <f t="shared" si="0"/>
        <v>0.28205128205128205</v>
      </c>
      <c r="G24" s="139">
        <f t="shared" si="10"/>
        <v>0.71794871794871795</v>
      </c>
      <c r="H24" s="97">
        <f>SUM(H21:H23)</f>
        <v>11</v>
      </c>
      <c r="I24" s="97">
        <f>SUM(I21:I23)</f>
        <v>27</v>
      </c>
      <c r="J24" s="97">
        <f>SUM(J21:J23)</f>
        <v>38</v>
      </c>
      <c r="K24" s="30">
        <f t="shared" si="1"/>
        <v>0.28947368421052633</v>
      </c>
      <c r="L24" s="139">
        <f t="shared" si="11"/>
        <v>0.71052631578947367</v>
      </c>
      <c r="M24" s="97">
        <f>SUM(M21:M23)</f>
        <v>11</v>
      </c>
      <c r="N24" s="97">
        <f>SUM(N21:N23)</f>
        <v>27</v>
      </c>
      <c r="O24" s="97">
        <f>SUM(O21:O23)</f>
        <v>38</v>
      </c>
      <c r="P24" s="30">
        <f t="shared" si="2"/>
        <v>0.28947368421052633</v>
      </c>
      <c r="Q24" s="139">
        <f t="shared" si="12"/>
        <v>0.71052631578947367</v>
      </c>
      <c r="R24" s="97">
        <v>11</v>
      </c>
      <c r="S24" s="97">
        <v>25</v>
      </c>
      <c r="T24" s="97">
        <f>R24+S24</f>
        <v>36</v>
      </c>
      <c r="U24" s="30">
        <f t="shared" si="3"/>
        <v>0.30555555555555558</v>
      </c>
      <c r="V24" s="139">
        <f t="shared" si="13"/>
        <v>0.69444444444444442</v>
      </c>
      <c r="W24" s="97">
        <v>11</v>
      </c>
      <c r="X24" s="97">
        <v>27</v>
      </c>
      <c r="Y24" s="97">
        <f>W24+X24</f>
        <v>38</v>
      </c>
      <c r="Z24" s="30">
        <f t="shared" si="4"/>
        <v>0.28947368421052633</v>
      </c>
      <c r="AA24" s="139">
        <f t="shared" si="14"/>
        <v>0.71052631578947367</v>
      </c>
      <c r="AB24" s="97">
        <v>13</v>
      </c>
      <c r="AC24" s="97">
        <v>26</v>
      </c>
      <c r="AD24" s="97">
        <f>AB24+AC24</f>
        <v>39</v>
      </c>
      <c r="AE24" s="30">
        <f t="shared" si="5"/>
        <v>0.33333333333333331</v>
      </c>
      <c r="AF24" s="139">
        <f t="shared" si="15"/>
        <v>0.66666666666666663</v>
      </c>
      <c r="AG24" s="97">
        <v>10</v>
      </c>
      <c r="AH24" s="97">
        <v>26</v>
      </c>
      <c r="AI24" s="97">
        <f>AG24+AH24</f>
        <v>36</v>
      </c>
      <c r="AJ24" s="30">
        <f t="shared" si="6"/>
        <v>0.27777777777777779</v>
      </c>
      <c r="AK24" s="139">
        <f t="shared" si="16"/>
        <v>0.72222222222222221</v>
      </c>
      <c r="AL24" s="97">
        <f>SUM(AL21:AL23)</f>
        <v>11</v>
      </c>
      <c r="AM24" s="97">
        <f>SUM(AM21:AM23)</f>
        <v>27</v>
      </c>
      <c r="AN24" s="97">
        <f>AL24+AM24</f>
        <v>38</v>
      </c>
      <c r="AO24" s="30">
        <f t="shared" si="7"/>
        <v>0.28947368421052633</v>
      </c>
      <c r="AP24" s="139">
        <f t="shared" si="17"/>
        <v>0.71052631578947367</v>
      </c>
      <c r="AQ24" s="97">
        <f>SUM(AQ21:AQ23)</f>
        <v>10</v>
      </c>
      <c r="AR24" s="97">
        <f>SUM(AR21:AR23)</f>
        <v>28</v>
      </c>
      <c r="AS24" s="97">
        <f>AQ24+AR24</f>
        <v>38</v>
      </c>
      <c r="AT24" s="30">
        <f t="shared" si="8"/>
        <v>0.26315789473684209</v>
      </c>
      <c r="AU24" s="37">
        <f t="shared" si="18"/>
        <v>0.73684210526315785</v>
      </c>
      <c r="AV24" s="97">
        <f>SUM(AV21:AV23)</f>
        <v>11</v>
      </c>
      <c r="AW24" s="97">
        <f>SUM(AW21:AW23)</f>
        <v>27</v>
      </c>
      <c r="AX24" s="97">
        <f>AV24+AW24</f>
        <v>38</v>
      </c>
      <c r="AY24" s="30">
        <f t="shared" si="9"/>
        <v>0.28947368421052633</v>
      </c>
      <c r="AZ24" s="37">
        <f t="shared" si="19"/>
        <v>0.71052631578947367</v>
      </c>
    </row>
    <row r="25" spans="1:52" ht="18" customHeight="1" x14ac:dyDescent="0.3">
      <c r="A25" s="25" t="s">
        <v>14</v>
      </c>
      <c r="B25" s="25" t="s">
        <v>47</v>
      </c>
      <c r="C25" s="78">
        <v>43</v>
      </c>
      <c r="D25" s="78">
        <v>69</v>
      </c>
      <c r="E25" s="78">
        <f>SUM(C25:D25)</f>
        <v>112</v>
      </c>
      <c r="F25" s="28">
        <f t="shared" si="0"/>
        <v>0.38392857142857145</v>
      </c>
      <c r="G25" s="137">
        <f t="shared" si="10"/>
        <v>0.6160714285714286</v>
      </c>
      <c r="H25" s="78">
        <v>45</v>
      </c>
      <c r="I25" s="78">
        <v>70</v>
      </c>
      <c r="J25" s="78">
        <f>SUM(H25:I25)</f>
        <v>115</v>
      </c>
      <c r="K25" s="28">
        <f t="shared" si="1"/>
        <v>0.39130434782608697</v>
      </c>
      <c r="L25" s="137">
        <f t="shared" si="11"/>
        <v>0.60869565217391308</v>
      </c>
      <c r="M25" s="78">
        <v>47</v>
      </c>
      <c r="N25" s="78">
        <v>67</v>
      </c>
      <c r="O25" s="78">
        <f>SUM(M25:N25)</f>
        <v>114</v>
      </c>
      <c r="P25" s="28">
        <f t="shared" si="2"/>
        <v>0.41228070175438597</v>
      </c>
      <c r="Q25" s="137">
        <f t="shared" si="12"/>
        <v>0.58771929824561409</v>
      </c>
      <c r="R25" s="78">
        <v>49</v>
      </c>
      <c r="S25" s="78">
        <v>71</v>
      </c>
      <c r="T25" s="78">
        <f>SUM(R25:S25)</f>
        <v>120</v>
      </c>
      <c r="U25" s="28">
        <f t="shared" si="3"/>
        <v>0.40833333333333333</v>
      </c>
      <c r="V25" s="137">
        <f t="shared" si="13"/>
        <v>0.59166666666666667</v>
      </c>
      <c r="W25" s="78">
        <v>48</v>
      </c>
      <c r="X25" s="78">
        <v>73</v>
      </c>
      <c r="Y25" s="78">
        <f>SUM(W25:X25)</f>
        <v>121</v>
      </c>
      <c r="Z25" s="28">
        <f t="shared" si="4"/>
        <v>0.39669421487603307</v>
      </c>
      <c r="AA25" s="137">
        <f t="shared" si="14"/>
        <v>0.60330578512396693</v>
      </c>
      <c r="AB25" s="78">
        <v>48</v>
      </c>
      <c r="AC25" s="78">
        <v>78</v>
      </c>
      <c r="AD25" s="78">
        <f>SUM(AB25:AC25)</f>
        <v>126</v>
      </c>
      <c r="AE25" s="28">
        <f t="shared" si="5"/>
        <v>0.38095238095238093</v>
      </c>
      <c r="AF25" s="137">
        <f t="shared" si="15"/>
        <v>0.61904761904761907</v>
      </c>
      <c r="AG25" s="78">
        <v>52</v>
      </c>
      <c r="AH25" s="78">
        <v>74</v>
      </c>
      <c r="AI25" s="78">
        <f>SUM(AG25:AH25)</f>
        <v>126</v>
      </c>
      <c r="AJ25" s="28">
        <f t="shared" si="6"/>
        <v>0.41269841269841268</v>
      </c>
      <c r="AK25" s="137">
        <f t="shared" si="16"/>
        <v>0.58730158730158732</v>
      </c>
      <c r="AL25" s="78">
        <v>49</v>
      </c>
      <c r="AM25" s="78">
        <v>69</v>
      </c>
      <c r="AN25" s="78">
        <f>SUM(AL25:AM25)</f>
        <v>118</v>
      </c>
      <c r="AO25" s="28">
        <f t="shared" si="7"/>
        <v>0.4152542372881356</v>
      </c>
      <c r="AP25" s="137">
        <f t="shared" si="17"/>
        <v>0.5847457627118644</v>
      </c>
      <c r="AQ25" s="78">
        <v>49</v>
      </c>
      <c r="AR25" s="78">
        <v>69</v>
      </c>
      <c r="AS25" s="78">
        <f>SUM(AQ25:AR25)</f>
        <v>118</v>
      </c>
      <c r="AT25" s="28">
        <f t="shared" si="8"/>
        <v>0.4152542372881356</v>
      </c>
      <c r="AU25" s="138">
        <f t="shared" si="18"/>
        <v>0.5847457627118644</v>
      </c>
      <c r="AV25" s="78">
        <v>49</v>
      </c>
      <c r="AW25" s="78">
        <v>67</v>
      </c>
      <c r="AX25" s="78">
        <f>SUM(AV25:AW25)</f>
        <v>116</v>
      </c>
      <c r="AY25" s="28">
        <f t="shared" si="9"/>
        <v>0.42241379310344829</v>
      </c>
      <c r="AZ25" s="138">
        <f t="shared" si="19"/>
        <v>0.57758620689655171</v>
      </c>
    </row>
    <row r="26" spans="1:52" ht="18" customHeight="1" x14ac:dyDescent="0.3">
      <c r="A26" s="33"/>
      <c r="B26" s="25" t="s">
        <v>48</v>
      </c>
      <c r="C26" s="78">
        <v>9</v>
      </c>
      <c r="D26" s="78">
        <v>19</v>
      </c>
      <c r="E26" s="78">
        <f>SUM(C26:D26)</f>
        <v>28</v>
      </c>
      <c r="F26" s="28">
        <f t="shared" si="0"/>
        <v>0.32142857142857145</v>
      </c>
      <c r="G26" s="137">
        <f t="shared" si="10"/>
        <v>0.6785714285714286</v>
      </c>
      <c r="H26" s="78">
        <v>10</v>
      </c>
      <c r="I26" s="78">
        <v>19</v>
      </c>
      <c r="J26" s="78">
        <f>SUM(H26:I26)</f>
        <v>29</v>
      </c>
      <c r="K26" s="28">
        <f t="shared" si="1"/>
        <v>0.34482758620689657</v>
      </c>
      <c r="L26" s="137">
        <f t="shared" si="11"/>
        <v>0.65517241379310343</v>
      </c>
      <c r="M26" s="78">
        <v>10</v>
      </c>
      <c r="N26" s="78">
        <v>18</v>
      </c>
      <c r="O26" s="78">
        <f>SUM(M26:N26)</f>
        <v>28</v>
      </c>
      <c r="P26" s="28">
        <f t="shared" si="2"/>
        <v>0.35714285714285715</v>
      </c>
      <c r="Q26" s="137">
        <f t="shared" si="12"/>
        <v>0.6428571428571429</v>
      </c>
      <c r="R26" s="78">
        <v>9</v>
      </c>
      <c r="S26" s="78">
        <v>14</v>
      </c>
      <c r="T26" s="78">
        <f>SUM(R26:S26)</f>
        <v>23</v>
      </c>
      <c r="U26" s="28">
        <f t="shared" si="3"/>
        <v>0.39130434782608697</v>
      </c>
      <c r="V26" s="137">
        <f t="shared" si="13"/>
        <v>0.60869565217391308</v>
      </c>
      <c r="W26" s="78">
        <v>12</v>
      </c>
      <c r="X26" s="78">
        <v>12</v>
      </c>
      <c r="Y26" s="78">
        <f>SUM(W26:X26)</f>
        <v>24</v>
      </c>
      <c r="Z26" s="28">
        <f t="shared" si="4"/>
        <v>0.5</v>
      </c>
      <c r="AA26" s="137">
        <f t="shared" si="14"/>
        <v>0.5</v>
      </c>
      <c r="AB26" s="78">
        <v>13</v>
      </c>
      <c r="AC26" s="78">
        <v>11</v>
      </c>
      <c r="AD26" s="78">
        <f>SUM(AB26:AC26)</f>
        <v>24</v>
      </c>
      <c r="AE26" s="28">
        <f t="shared" si="5"/>
        <v>0.54166666666666663</v>
      </c>
      <c r="AF26" s="137">
        <f t="shared" si="15"/>
        <v>0.45833333333333331</v>
      </c>
      <c r="AG26" s="78">
        <v>13</v>
      </c>
      <c r="AH26" s="78">
        <v>15</v>
      </c>
      <c r="AI26" s="78">
        <f>SUM(AG26:AH26)</f>
        <v>28</v>
      </c>
      <c r="AJ26" s="28">
        <f t="shared" si="6"/>
        <v>0.4642857142857143</v>
      </c>
      <c r="AK26" s="137">
        <f t="shared" si="16"/>
        <v>0.5357142857142857</v>
      </c>
      <c r="AL26" s="78">
        <v>15</v>
      </c>
      <c r="AM26" s="78">
        <v>19</v>
      </c>
      <c r="AN26" s="78">
        <f>SUM(AL26:AM26)</f>
        <v>34</v>
      </c>
      <c r="AO26" s="28">
        <f t="shared" si="7"/>
        <v>0.44117647058823528</v>
      </c>
      <c r="AP26" s="137">
        <f t="shared" si="17"/>
        <v>0.55882352941176472</v>
      </c>
      <c r="AQ26" s="78">
        <v>15</v>
      </c>
      <c r="AR26" s="78">
        <v>18</v>
      </c>
      <c r="AS26" s="78">
        <f>SUM(AQ26:AR26)</f>
        <v>33</v>
      </c>
      <c r="AT26" s="28">
        <f t="shared" si="8"/>
        <v>0.45454545454545453</v>
      </c>
      <c r="AU26" s="138">
        <f t="shared" si="18"/>
        <v>0.54545454545454541</v>
      </c>
      <c r="AV26" s="78">
        <v>18</v>
      </c>
      <c r="AW26" s="78">
        <v>19</v>
      </c>
      <c r="AX26" s="78">
        <f>SUM(AV26:AW26)</f>
        <v>37</v>
      </c>
      <c r="AY26" s="28">
        <f t="shared" si="9"/>
        <v>0.48648648648648651</v>
      </c>
      <c r="AZ26" s="138">
        <f t="shared" si="19"/>
        <v>0.51351351351351349</v>
      </c>
    </row>
    <row r="27" spans="1:52" ht="18" customHeight="1" x14ac:dyDescent="0.3">
      <c r="A27" s="33"/>
      <c r="B27" s="25" t="s">
        <v>49</v>
      </c>
      <c r="C27" s="78">
        <v>13</v>
      </c>
      <c r="D27" s="78">
        <v>16</v>
      </c>
      <c r="E27" s="78">
        <f>SUM(C27:D27)</f>
        <v>29</v>
      </c>
      <c r="F27" s="28">
        <f t="shared" si="0"/>
        <v>0.44827586206896552</v>
      </c>
      <c r="G27" s="137">
        <f t="shared" si="10"/>
        <v>0.55172413793103448</v>
      </c>
      <c r="H27" s="78">
        <v>14</v>
      </c>
      <c r="I27" s="78">
        <v>15</v>
      </c>
      <c r="J27" s="78">
        <f>SUM(H27:I27)</f>
        <v>29</v>
      </c>
      <c r="K27" s="28">
        <f t="shared" si="1"/>
        <v>0.48275862068965519</v>
      </c>
      <c r="L27" s="137">
        <f t="shared" si="11"/>
        <v>0.51724137931034486</v>
      </c>
      <c r="M27" s="78">
        <v>16</v>
      </c>
      <c r="N27" s="78">
        <v>18</v>
      </c>
      <c r="O27" s="78">
        <f>SUM(M27:N27)</f>
        <v>34</v>
      </c>
      <c r="P27" s="28">
        <f t="shared" si="2"/>
        <v>0.47058823529411764</v>
      </c>
      <c r="Q27" s="137">
        <f t="shared" si="12"/>
        <v>0.52941176470588236</v>
      </c>
      <c r="R27" s="78">
        <v>14</v>
      </c>
      <c r="S27" s="78">
        <v>26</v>
      </c>
      <c r="T27" s="78">
        <f>SUM(R27:S27)</f>
        <v>40</v>
      </c>
      <c r="U27" s="28">
        <f t="shared" si="3"/>
        <v>0.35</v>
      </c>
      <c r="V27" s="137">
        <f t="shared" si="13"/>
        <v>0.65</v>
      </c>
      <c r="W27" s="78">
        <v>12</v>
      </c>
      <c r="X27" s="78">
        <v>27</v>
      </c>
      <c r="Y27" s="78">
        <f>SUM(W27:X27)</f>
        <v>39</v>
      </c>
      <c r="Z27" s="28">
        <f t="shared" si="4"/>
        <v>0.30769230769230771</v>
      </c>
      <c r="AA27" s="137">
        <f t="shared" si="14"/>
        <v>0.69230769230769229</v>
      </c>
      <c r="AB27" s="78">
        <v>15</v>
      </c>
      <c r="AC27" s="78">
        <v>26</v>
      </c>
      <c r="AD27" s="78">
        <f>SUM(AB27:AC27)</f>
        <v>41</v>
      </c>
      <c r="AE27" s="28">
        <f t="shared" si="5"/>
        <v>0.36585365853658536</v>
      </c>
      <c r="AF27" s="137">
        <f t="shared" si="15"/>
        <v>0.63414634146341464</v>
      </c>
      <c r="AG27" s="78">
        <v>14</v>
      </c>
      <c r="AH27" s="78">
        <v>21</v>
      </c>
      <c r="AI27" s="78">
        <f>SUM(AG27:AH27)</f>
        <v>35</v>
      </c>
      <c r="AJ27" s="28">
        <f t="shared" si="6"/>
        <v>0.4</v>
      </c>
      <c r="AK27" s="137">
        <f t="shared" si="16"/>
        <v>0.6</v>
      </c>
      <c r="AL27" s="78">
        <v>15</v>
      </c>
      <c r="AM27" s="78">
        <v>16</v>
      </c>
      <c r="AN27" s="78">
        <f>SUM(AL27:AM27)</f>
        <v>31</v>
      </c>
      <c r="AO27" s="28">
        <f t="shared" si="7"/>
        <v>0.4838709677419355</v>
      </c>
      <c r="AP27" s="137">
        <f t="shared" si="17"/>
        <v>0.5161290322580645</v>
      </c>
      <c r="AQ27" s="78">
        <v>18</v>
      </c>
      <c r="AR27" s="78">
        <v>14</v>
      </c>
      <c r="AS27" s="78">
        <f>SUM(AQ27:AR27)</f>
        <v>32</v>
      </c>
      <c r="AT27" s="28">
        <f t="shared" si="8"/>
        <v>0.5625</v>
      </c>
      <c r="AU27" s="138">
        <f t="shared" si="18"/>
        <v>0.4375</v>
      </c>
      <c r="AV27" s="78">
        <v>19</v>
      </c>
      <c r="AW27" s="78">
        <v>15</v>
      </c>
      <c r="AX27" s="78">
        <f>SUM(AV27:AW27)</f>
        <v>34</v>
      </c>
      <c r="AY27" s="28">
        <f t="shared" si="9"/>
        <v>0.55882352941176472</v>
      </c>
      <c r="AZ27" s="138">
        <f t="shared" si="19"/>
        <v>0.44117647058823528</v>
      </c>
    </row>
    <row r="28" spans="1:52" s="5" customFormat="1" ht="18" customHeight="1" x14ac:dyDescent="0.3">
      <c r="A28" s="34"/>
      <c r="B28" s="123" t="s">
        <v>23</v>
      </c>
      <c r="C28" s="97">
        <f>SUM(C25:C27)</f>
        <v>65</v>
      </c>
      <c r="D28" s="97">
        <f>SUM(D25:D27)</f>
        <v>104</v>
      </c>
      <c r="E28" s="97">
        <f>SUM(E25:E27)</f>
        <v>169</v>
      </c>
      <c r="F28" s="30">
        <f t="shared" si="0"/>
        <v>0.38461538461538464</v>
      </c>
      <c r="G28" s="139">
        <f t="shared" si="10"/>
        <v>0.61538461538461542</v>
      </c>
      <c r="H28" s="97">
        <f>SUM(H25:H27)</f>
        <v>69</v>
      </c>
      <c r="I28" s="97">
        <f>SUM(I25:I27)</f>
        <v>104</v>
      </c>
      <c r="J28" s="97">
        <f>SUM(J25:J27)</f>
        <v>173</v>
      </c>
      <c r="K28" s="30">
        <f t="shared" si="1"/>
        <v>0.39884393063583817</v>
      </c>
      <c r="L28" s="139">
        <f t="shared" si="11"/>
        <v>0.60115606936416188</v>
      </c>
      <c r="M28" s="97">
        <f>SUM(M25:M27)</f>
        <v>73</v>
      </c>
      <c r="N28" s="97">
        <f>SUM(N25:N27)</f>
        <v>103</v>
      </c>
      <c r="O28" s="97">
        <f>SUM(O25:O27)</f>
        <v>176</v>
      </c>
      <c r="P28" s="30">
        <f t="shared" si="2"/>
        <v>0.41477272727272729</v>
      </c>
      <c r="Q28" s="139">
        <f t="shared" si="12"/>
        <v>0.58522727272727271</v>
      </c>
      <c r="R28" s="97">
        <v>72</v>
      </c>
      <c r="S28" s="97">
        <v>111</v>
      </c>
      <c r="T28" s="97">
        <f>R28+S28</f>
        <v>183</v>
      </c>
      <c r="U28" s="30">
        <f t="shared" si="3"/>
        <v>0.39344262295081966</v>
      </c>
      <c r="V28" s="139">
        <f t="shared" si="13"/>
        <v>0.60655737704918034</v>
      </c>
      <c r="W28" s="97">
        <v>72</v>
      </c>
      <c r="X28" s="97">
        <v>112</v>
      </c>
      <c r="Y28" s="97">
        <f>W28+X28</f>
        <v>184</v>
      </c>
      <c r="Z28" s="30">
        <f t="shared" si="4"/>
        <v>0.39130434782608697</v>
      </c>
      <c r="AA28" s="139">
        <f t="shared" si="14"/>
        <v>0.60869565217391308</v>
      </c>
      <c r="AB28" s="97">
        <v>76</v>
      </c>
      <c r="AC28" s="97">
        <v>115</v>
      </c>
      <c r="AD28" s="97">
        <f>AB28+AC28</f>
        <v>191</v>
      </c>
      <c r="AE28" s="30">
        <f t="shared" si="5"/>
        <v>0.39790575916230364</v>
      </c>
      <c r="AF28" s="139">
        <f t="shared" si="15"/>
        <v>0.60209424083769636</v>
      </c>
      <c r="AG28" s="97">
        <v>79</v>
      </c>
      <c r="AH28" s="97">
        <v>110</v>
      </c>
      <c r="AI28" s="97">
        <f>AG28+AH28</f>
        <v>189</v>
      </c>
      <c r="AJ28" s="30">
        <f t="shared" si="6"/>
        <v>0.41798941798941797</v>
      </c>
      <c r="AK28" s="139">
        <f t="shared" si="16"/>
        <v>0.58201058201058198</v>
      </c>
      <c r="AL28" s="97">
        <f>SUM(AL25:AL27)</f>
        <v>79</v>
      </c>
      <c r="AM28" s="97">
        <f>SUM(AM25:AM27)</f>
        <v>104</v>
      </c>
      <c r="AN28" s="97">
        <f>AL28+AM28</f>
        <v>183</v>
      </c>
      <c r="AO28" s="30">
        <f t="shared" si="7"/>
        <v>0.43169398907103823</v>
      </c>
      <c r="AP28" s="139">
        <f t="shared" si="17"/>
        <v>0.56830601092896171</v>
      </c>
      <c r="AQ28" s="97">
        <f>SUM(AQ25:AQ27)</f>
        <v>82</v>
      </c>
      <c r="AR28" s="97">
        <f>SUM(AR25:AR27)</f>
        <v>101</v>
      </c>
      <c r="AS28" s="97">
        <f>AQ28+AR28</f>
        <v>183</v>
      </c>
      <c r="AT28" s="30">
        <f t="shared" si="8"/>
        <v>0.44808743169398907</v>
      </c>
      <c r="AU28" s="37">
        <f t="shared" si="18"/>
        <v>0.55191256830601088</v>
      </c>
      <c r="AV28" s="97">
        <v>87</v>
      </c>
      <c r="AW28" s="97">
        <v>104</v>
      </c>
      <c r="AX28" s="97">
        <v>191</v>
      </c>
      <c r="AY28" s="30">
        <f t="shared" si="9"/>
        <v>0.45549738219895286</v>
      </c>
      <c r="AZ28" s="37">
        <f t="shared" si="19"/>
        <v>0.54450261780104714</v>
      </c>
    </row>
    <row r="29" spans="1:52" ht="18" customHeight="1" x14ac:dyDescent="0.3">
      <c r="A29" s="25" t="s">
        <v>15</v>
      </c>
      <c r="B29" s="25" t="s">
        <v>47</v>
      </c>
      <c r="C29" s="78">
        <v>10</v>
      </c>
      <c r="D29" s="78">
        <v>52</v>
      </c>
      <c r="E29" s="78">
        <f>SUM(C29:D29)</f>
        <v>62</v>
      </c>
      <c r="F29" s="28">
        <f t="shared" si="0"/>
        <v>0.16129032258064516</v>
      </c>
      <c r="G29" s="137">
        <f t="shared" si="10"/>
        <v>0.83870967741935487</v>
      </c>
      <c r="H29" s="78">
        <v>11</v>
      </c>
      <c r="I29" s="78">
        <v>52</v>
      </c>
      <c r="J29" s="78">
        <f>SUM(H29:I29)</f>
        <v>63</v>
      </c>
      <c r="K29" s="28">
        <f t="shared" si="1"/>
        <v>0.17460317460317459</v>
      </c>
      <c r="L29" s="137">
        <f t="shared" si="11"/>
        <v>0.82539682539682535</v>
      </c>
      <c r="M29" s="78">
        <v>14</v>
      </c>
      <c r="N29" s="78">
        <v>54</v>
      </c>
      <c r="O29" s="78">
        <f>SUM(M29:N29)</f>
        <v>68</v>
      </c>
      <c r="P29" s="28">
        <f t="shared" si="2"/>
        <v>0.20588235294117646</v>
      </c>
      <c r="Q29" s="137">
        <f t="shared" si="12"/>
        <v>0.79411764705882348</v>
      </c>
      <c r="R29" s="78">
        <v>14</v>
      </c>
      <c r="S29" s="78">
        <v>57</v>
      </c>
      <c r="T29" s="78">
        <f>SUM(R29:S29)</f>
        <v>71</v>
      </c>
      <c r="U29" s="28">
        <f t="shared" si="3"/>
        <v>0.19718309859154928</v>
      </c>
      <c r="V29" s="137">
        <f t="shared" si="13"/>
        <v>0.80281690140845074</v>
      </c>
      <c r="W29" s="78">
        <v>13</v>
      </c>
      <c r="X29" s="78">
        <v>59</v>
      </c>
      <c r="Y29" s="78">
        <f>SUM(W29:X29)</f>
        <v>72</v>
      </c>
      <c r="Z29" s="28">
        <f t="shared" si="4"/>
        <v>0.18055555555555555</v>
      </c>
      <c r="AA29" s="137">
        <f t="shared" si="14"/>
        <v>0.81944444444444442</v>
      </c>
      <c r="AB29" s="78">
        <v>13</v>
      </c>
      <c r="AC29" s="78">
        <v>57</v>
      </c>
      <c r="AD29" s="78">
        <f>SUM(AB29:AC29)</f>
        <v>70</v>
      </c>
      <c r="AE29" s="28">
        <f t="shared" si="5"/>
        <v>0.18571428571428572</v>
      </c>
      <c r="AF29" s="137">
        <f t="shared" si="15"/>
        <v>0.81428571428571428</v>
      </c>
      <c r="AG29" s="78">
        <v>13</v>
      </c>
      <c r="AH29" s="78">
        <v>55</v>
      </c>
      <c r="AI29" s="78">
        <f>SUM(AG29:AH29)</f>
        <v>68</v>
      </c>
      <c r="AJ29" s="28">
        <f t="shared" si="6"/>
        <v>0.19117647058823528</v>
      </c>
      <c r="AK29" s="137">
        <f t="shared" si="16"/>
        <v>0.80882352941176472</v>
      </c>
      <c r="AL29" s="78">
        <v>13</v>
      </c>
      <c r="AM29" s="78">
        <v>57</v>
      </c>
      <c r="AN29" s="78">
        <f>SUM(AL29:AM29)</f>
        <v>70</v>
      </c>
      <c r="AO29" s="28">
        <f t="shared" si="7"/>
        <v>0.18571428571428572</v>
      </c>
      <c r="AP29" s="137">
        <f t="shared" si="17"/>
        <v>0.81428571428571428</v>
      </c>
      <c r="AQ29" s="78">
        <v>14</v>
      </c>
      <c r="AR29" s="78">
        <v>59</v>
      </c>
      <c r="AS29" s="78">
        <f>SUM(AQ29:AR29)</f>
        <v>73</v>
      </c>
      <c r="AT29" s="28">
        <f t="shared" si="8"/>
        <v>0.19178082191780821</v>
      </c>
      <c r="AU29" s="138">
        <f t="shared" si="18"/>
        <v>0.80821917808219179</v>
      </c>
      <c r="AV29" s="78">
        <v>15</v>
      </c>
      <c r="AW29" s="78">
        <v>59</v>
      </c>
      <c r="AX29" s="78">
        <f>SUM(AV29:AW29)</f>
        <v>74</v>
      </c>
      <c r="AY29" s="28">
        <f t="shared" si="9"/>
        <v>0.20270270270270271</v>
      </c>
      <c r="AZ29" s="138">
        <f t="shared" si="19"/>
        <v>0.79729729729729726</v>
      </c>
    </row>
    <row r="30" spans="1:52" ht="18" customHeight="1" x14ac:dyDescent="0.3">
      <c r="A30" s="33"/>
      <c r="B30" s="25" t="s">
        <v>48</v>
      </c>
      <c r="C30" s="78">
        <v>3</v>
      </c>
      <c r="D30" s="78">
        <v>18</v>
      </c>
      <c r="E30" s="78">
        <f>SUM(C30:D30)</f>
        <v>21</v>
      </c>
      <c r="F30" s="28">
        <f t="shared" si="0"/>
        <v>0.14285714285714285</v>
      </c>
      <c r="G30" s="137">
        <f t="shared" si="10"/>
        <v>0.8571428571428571</v>
      </c>
      <c r="H30" s="78">
        <v>2</v>
      </c>
      <c r="I30" s="78">
        <v>21</v>
      </c>
      <c r="J30" s="78">
        <f>SUM(H30:I30)</f>
        <v>23</v>
      </c>
      <c r="K30" s="28">
        <f t="shared" si="1"/>
        <v>8.6956521739130432E-2</v>
      </c>
      <c r="L30" s="137">
        <f t="shared" si="11"/>
        <v>0.91304347826086951</v>
      </c>
      <c r="M30" s="78">
        <v>3</v>
      </c>
      <c r="N30" s="78">
        <v>21</v>
      </c>
      <c r="O30" s="78">
        <f>SUM(M30:N30)</f>
        <v>24</v>
      </c>
      <c r="P30" s="28">
        <f t="shared" si="2"/>
        <v>0.125</v>
      </c>
      <c r="Q30" s="137">
        <f t="shared" si="12"/>
        <v>0.875</v>
      </c>
      <c r="R30" s="78">
        <v>5</v>
      </c>
      <c r="S30" s="78">
        <v>17</v>
      </c>
      <c r="T30" s="78">
        <f>SUM(R30:S30)</f>
        <v>22</v>
      </c>
      <c r="U30" s="28">
        <f t="shared" si="3"/>
        <v>0.22727272727272727</v>
      </c>
      <c r="V30" s="137">
        <f t="shared" si="13"/>
        <v>0.77272727272727271</v>
      </c>
      <c r="W30" s="78">
        <v>5</v>
      </c>
      <c r="X30" s="78">
        <v>16</v>
      </c>
      <c r="Y30" s="78">
        <f>SUM(W30:X30)</f>
        <v>21</v>
      </c>
      <c r="Z30" s="28">
        <f t="shared" si="4"/>
        <v>0.23809523809523808</v>
      </c>
      <c r="AA30" s="137">
        <f t="shared" si="14"/>
        <v>0.76190476190476186</v>
      </c>
      <c r="AB30" s="78">
        <v>8</v>
      </c>
      <c r="AC30" s="78">
        <v>17</v>
      </c>
      <c r="AD30" s="78">
        <f>SUM(AB30:AC30)</f>
        <v>25</v>
      </c>
      <c r="AE30" s="28">
        <f t="shared" si="5"/>
        <v>0.32</v>
      </c>
      <c r="AF30" s="137">
        <f t="shared" si="15"/>
        <v>0.68</v>
      </c>
      <c r="AG30" s="78">
        <v>10</v>
      </c>
      <c r="AH30" s="78">
        <v>20</v>
      </c>
      <c r="AI30" s="78">
        <f>SUM(AG30:AH30)</f>
        <v>30</v>
      </c>
      <c r="AJ30" s="28">
        <f t="shared" si="6"/>
        <v>0.33333333333333331</v>
      </c>
      <c r="AK30" s="137">
        <f t="shared" si="16"/>
        <v>0.66666666666666663</v>
      </c>
      <c r="AL30" s="78">
        <v>9</v>
      </c>
      <c r="AM30" s="78">
        <v>18</v>
      </c>
      <c r="AN30" s="78">
        <f>SUM(AL30:AM30)</f>
        <v>27</v>
      </c>
      <c r="AO30" s="28">
        <f t="shared" si="7"/>
        <v>0.33333333333333331</v>
      </c>
      <c r="AP30" s="137">
        <f t="shared" si="17"/>
        <v>0.66666666666666663</v>
      </c>
      <c r="AQ30" s="78">
        <v>10</v>
      </c>
      <c r="AR30" s="78">
        <v>18</v>
      </c>
      <c r="AS30" s="78">
        <f>SUM(AQ30:AR30)</f>
        <v>28</v>
      </c>
      <c r="AT30" s="28">
        <f t="shared" si="8"/>
        <v>0.35714285714285715</v>
      </c>
      <c r="AU30" s="138">
        <f t="shared" si="18"/>
        <v>0.6428571428571429</v>
      </c>
      <c r="AV30" s="78">
        <v>10</v>
      </c>
      <c r="AW30" s="78">
        <v>17</v>
      </c>
      <c r="AX30" s="78">
        <f>SUM(AV30:AW30)</f>
        <v>27</v>
      </c>
      <c r="AY30" s="28">
        <f t="shared" si="9"/>
        <v>0.37037037037037035</v>
      </c>
      <c r="AZ30" s="138">
        <f t="shared" si="19"/>
        <v>0.62962962962962965</v>
      </c>
    </row>
    <row r="31" spans="1:52" ht="18" customHeight="1" x14ac:dyDescent="0.3">
      <c r="A31" s="33"/>
      <c r="B31" s="25" t="s">
        <v>49</v>
      </c>
      <c r="C31" s="78">
        <v>3</v>
      </c>
      <c r="D31" s="78">
        <v>24</v>
      </c>
      <c r="E31" s="78">
        <f>SUM(C31:D31)</f>
        <v>27</v>
      </c>
      <c r="F31" s="28">
        <f t="shared" si="0"/>
        <v>0.1111111111111111</v>
      </c>
      <c r="G31" s="137">
        <f t="shared" si="10"/>
        <v>0.88888888888888884</v>
      </c>
      <c r="H31" s="78">
        <v>3</v>
      </c>
      <c r="I31" s="78">
        <v>19</v>
      </c>
      <c r="J31" s="78">
        <f>SUM(H31:I31)</f>
        <v>22</v>
      </c>
      <c r="K31" s="28">
        <f t="shared" si="1"/>
        <v>0.13636363636363635</v>
      </c>
      <c r="L31" s="137">
        <f t="shared" si="11"/>
        <v>0.86363636363636365</v>
      </c>
      <c r="M31" s="78">
        <v>5</v>
      </c>
      <c r="N31" s="78">
        <v>17</v>
      </c>
      <c r="O31" s="78">
        <f>SUM(M31:N31)</f>
        <v>22</v>
      </c>
      <c r="P31" s="28">
        <f t="shared" si="2"/>
        <v>0.22727272727272727</v>
      </c>
      <c r="Q31" s="137">
        <f t="shared" si="12"/>
        <v>0.77272727272727271</v>
      </c>
      <c r="R31" s="78">
        <v>3</v>
      </c>
      <c r="S31" s="78">
        <v>15</v>
      </c>
      <c r="T31" s="78">
        <f>SUM(R31:S31)</f>
        <v>18</v>
      </c>
      <c r="U31" s="28">
        <f t="shared" si="3"/>
        <v>0.16666666666666666</v>
      </c>
      <c r="V31" s="137">
        <f t="shared" si="13"/>
        <v>0.83333333333333337</v>
      </c>
      <c r="W31" s="78">
        <v>7</v>
      </c>
      <c r="X31" s="78">
        <v>15</v>
      </c>
      <c r="Y31" s="78">
        <f>SUM(W31:X31)</f>
        <v>22</v>
      </c>
      <c r="Z31" s="28">
        <f t="shared" si="4"/>
        <v>0.31818181818181818</v>
      </c>
      <c r="AA31" s="137">
        <f t="shared" si="14"/>
        <v>0.68181818181818177</v>
      </c>
      <c r="AB31" s="78">
        <v>10</v>
      </c>
      <c r="AC31" s="78">
        <v>17</v>
      </c>
      <c r="AD31" s="78">
        <f>SUM(AB31:AC31)</f>
        <v>27</v>
      </c>
      <c r="AE31" s="28">
        <f t="shared" si="5"/>
        <v>0.37037037037037035</v>
      </c>
      <c r="AF31" s="137">
        <f t="shared" si="15"/>
        <v>0.62962962962962965</v>
      </c>
      <c r="AG31" s="78">
        <v>13</v>
      </c>
      <c r="AH31" s="78">
        <v>15</v>
      </c>
      <c r="AI31" s="78">
        <f>SUM(AG31:AH31)</f>
        <v>28</v>
      </c>
      <c r="AJ31" s="28">
        <f t="shared" si="6"/>
        <v>0.4642857142857143</v>
      </c>
      <c r="AK31" s="137">
        <f t="shared" si="16"/>
        <v>0.5357142857142857</v>
      </c>
      <c r="AL31" s="78">
        <v>14</v>
      </c>
      <c r="AM31" s="78">
        <v>17</v>
      </c>
      <c r="AN31" s="78">
        <f>SUM(AL31:AM31)</f>
        <v>31</v>
      </c>
      <c r="AO31" s="28">
        <f t="shared" si="7"/>
        <v>0.45161290322580644</v>
      </c>
      <c r="AP31" s="137">
        <f t="shared" si="17"/>
        <v>0.54838709677419351</v>
      </c>
      <c r="AQ31" s="78">
        <v>16</v>
      </c>
      <c r="AR31" s="78">
        <v>15</v>
      </c>
      <c r="AS31" s="78">
        <f>SUM(AQ31:AR31)</f>
        <v>31</v>
      </c>
      <c r="AT31" s="28">
        <f t="shared" si="8"/>
        <v>0.5161290322580645</v>
      </c>
      <c r="AU31" s="138">
        <f t="shared" si="18"/>
        <v>0.4838709677419355</v>
      </c>
      <c r="AV31" s="78">
        <v>20</v>
      </c>
      <c r="AW31" s="78">
        <v>12</v>
      </c>
      <c r="AX31" s="78">
        <f>SUM(AV31:AW31)</f>
        <v>32</v>
      </c>
      <c r="AY31" s="28">
        <f t="shared" si="9"/>
        <v>0.625</v>
      </c>
      <c r="AZ31" s="138">
        <f t="shared" si="19"/>
        <v>0.375</v>
      </c>
    </row>
    <row r="32" spans="1:52" s="5" customFormat="1" ht="18" customHeight="1" x14ac:dyDescent="0.3">
      <c r="A32" s="34"/>
      <c r="B32" s="123" t="s">
        <v>23</v>
      </c>
      <c r="C32" s="97">
        <f>SUM(C29:C31)</f>
        <v>16</v>
      </c>
      <c r="D32" s="97">
        <f>SUM(D29:D31)</f>
        <v>94</v>
      </c>
      <c r="E32" s="97">
        <f>SUM(E29:E31)</f>
        <v>110</v>
      </c>
      <c r="F32" s="30">
        <f t="shared" si="0"/>
        <v>0.14545454545454545</v>
      </c>
      <c r="G32" s="139">
        <f t="shared" si="10"/>
        <v>0.8545454545454545</v>
      </c>
      <c r="H32" s="97">
        <f>SUM(H29:H31)</f>
        <v>16</v>
      </c>
      <c r="I32" s="97">
        <f>SUM(I29:I31)</f>
        <v>92</v>
      </c>
      <c r="J32" s="97">
        <f>SUM(J29:J31)</f>
        <v>108</v>
      </c>
      <c r="K32" s="30">
        <f t="shared" si="1"/>
        <v>0.14814814814814814</v>
      </c>
      <c r="L32" s="139">
        <f t="shared" si="11"/>
        <v>0.85185185185185186</v>
      </c>
      <c r="M32" s="97">
        <f>SUM(M29:M31)</f>
        <v>22</v>
      </c>
      <c r="N32" s="97">
        <f>SUM(N29:N31)</f>
        <v>92</v>
      </c>
      <c r="O32" s="97">
        <f>SUM(O29:O31)</f>
        <v>114</v>
      </c>
      <c r="P32" s="30">
        <f t="shared" si="2"/>
        <v>0.19298245614035087</v>
      </c>
      <c r="Q32" s="139">
        <f t="shared" si="12"/>
        <v>0.80701754385964908</v>
      </c>
      <c r="R32" s="97">
        <v>22</v>
      </c>
      <c r="S32" s="97">
        <v>89</v>
      </c>
      <c r="T32" s="97">
        <f>R32+S32</f>
        <v>111</v>
      </c>
      <c r="U32" s="30">
        <f t="shared" si="3"/>
        <v>0.1981981981981982</v>
      </c>
      <c r="V32" s="139">
        <f t="shared" si="13"/>
        <v>0.80180180180180183</v>
      </c>
      <c r="W32" s="97">
        <v>25</v>
      </c>
      <c r="X32" s="97">
        <v>90</v>
      </c>
      <c r="Y32" s="97">
        <f>W32+X32</f>
        <v>115</v>
      </c>
      <c r="Z32" s="30">
        <f t="shared" si="4"/>
        <v>0.21739130434782608</v>
      </c>
      <c r="AA32" s="139">
        <f t="shared" si="14"/>
        <v>0.78260869565217395</v>
      </c>
      <c r="AB32" s="97">
        <v>31</v>
      </c>
      <c r="AC32" s="97">
        <v>91</v>
      </c>
      <c r="AD32" s="97">
        <f>AB32+AC32</f>
        <v>122</v>
      </c>
      <c r="AE32" s="30">
        <f t="shared" si="5"/>
        <v>0.25409836065573771</v>
      </c>
      <c r="AF32" s="139">
        <f t="shared" si="15"/>
        <v>0.74590163934426235</v>
      </c>
      <c r="AG32" s="97">
        <v>36</v>
      </c>
      <c r="AH32" s="97">
        <v>90</v>
      </c>
      <c r="AI32" s="97">
        <f>AG32+AH32</f>
        <v>126</v>
      </c>
      <c r="AJ32" s="30">
        <f t="shared" si="6"/>
        <v>0.2857142857142857</v>
      </c>
      <c r="AK32" s="139">
        <f t="shared" si="16"/>
        <v>0.7142857142857143</v>
      </c>
      <c r="AL32" s="97">
        <f>SUM(AL29:AL31)</f>
        <v>36</v>
      </c>
      <c r="AM32" s="97">
        <f>SUM(AM29:AM31)</f>
        <v>92</v>
      </c>
      <c r="AN32" s="97">
        <f>AL32+AM32</f>
        <v>128</v>
      </c>
      <c r="AO32" s="30">
        <f t="shared" si="7"/>
        <v>0.28125</v>
      </c>
      <c r="AP32" s="139">
        <f t="shared" si="17"/>
        <v>0.71875</v>
      </c>
      <c r="AQ32" s="97">
        <f>SUM(AQ29:AQ31)</f>
        <v>40</v>
      </c>
      <c r="AR32" s="97">
        <f>SUM(AR29:AR31)</f>
        <v>92</v>
      </c>
      <c r="AS32" s="97">
        <f>AQ32+AR32</f>
        <v>132</v>
      </c>
      <c r="AT32" s="30">
        <f t="shared" si="8"/>
        <v>0.30303030303030304</v>
      </c>
      <c r="AU32" s="37">
        <f t="shared" si="18"/>
        <v>0.69696969696969702</v>
      </c>
      <c r="AV32" s="97">
        <f>SUM(AV29:AV31)</f>
        <v>45</v>
      </c>
      <c r="AW32" s="97">
        <f>SUM(AW29:AW31)</f>
        <v>88</v>
      </c>
      <c r="AX32" s="97">
        <f>AV32+AW32</f>
        <v>133</v>
      </c>
      <c r="AY32" s="30">
        <f t="shared" si="9"/>
        <v>0.33834586466165412</v>
      </c>
      <c r="AZ32" s="37">
        <f t="shared" si="19"/>
        <v>0.66165413533834583</v>
      </c>
    </row>
    <row r="33" spans="1:52" ht="18" customHeight="1" x14ac:dyDescent="0.3">
      <c r="A33" s="25" t="s">
        <v>203</v>
      </c>
      <c r="B33" s="25" t="s">
        <v>47</v>
      </c>
      <c r="C33" s="125"/>
      <c r="D33" s="125"/>
      <c r="E33" s="125"/>
      <c r="F33" s="126"/>
      <c r="G33" s="122"/>
      <c r="H33" s="125"/>
      <c r="I33" s="125"/>
      <c r="J33" s="125"/>
      <c r="K33" s="126"/>
      <c r="L33" s="122"/>
      <c r="M33" s="125"/>
      <c r="N33" s="125"/>
      <c r="O33" s="125"/>
      <c r="P33" s="126"/>
      <c r="Q33" s="122"/>
      <c r="R33" s="84">
        <v>0</v>
      </c>
      <c r="S33" s="78">
        <v>0</v>
      </c>
      <c r="T33" s="78">
        <f>SUM(R33:S33)</f>
        <v>0</v>
      </c>
      <c r="U33" s="28" t="s">
        <v>46</v>
      </c>
      <c r="V33" s="122" t="s">
        <v>46</v>
      </c>
      <c r="W33" s="84">
        <v>0</v>
      </c>
      <c r="X33" s="78">
        <v>0</v>
      </c>
      <c r="Y33" s="78">
        <f>SUM(W33:X33)</f>
        <v>0</v>
      </c>
      <c r="Z33" s="28" t="s">
        <v>46</v>
      </c>
      <c r="AA33" s="122" t="s">
        <v>46</v>
      </c>
      <c r="AB33" s="84">
        <v>0</v>
      </c>
      <c r="AC33" s="78">
        <v>0</v>
      </c>
      <c r="AD33" s="78">
        <f>SUM(AB33:AC33)</f>
        <v>0</v>
      </c>
      <c r="AE33" s="28" t="s">
        <v>46</v>
      </c>
      <c r="AF33" s="122" t="s">
        <v>46</v>
      </c>
      <c r="AG33" s="84">
        <v>0</v>
      </c>
      <c r="AH33" s="78">
        <v>0</v>
      </c>
      <c r="AI33" s="78">
        <f>SUM(AG33:AH33)</f>
        <v>0</v>
      </c>
      <c r="AJ33" s="28" t="s">
        <v>46</v>
      </c>
      <c r="AK33" s="122" t="s">
        <v>46</v>
      </c>
      <c r="AL33" s="84">
        <v>0</v>
      </c>
      <c r="AM33" s="78">
        <v>0</v>
      </c>
      <c r="AN33" s="78">
        <f>SUM(AL33:AM33)</f>
        <v>0</v>
      </c>
      <c r="AO33" s="28" t="s">
        <v>46</v>
      </c>
      <c r="AP33" s="122" t="s">
        <v>46</v>
      </c>
      <c r="AQ33" s="84">
        <v>0</v>
      </c>
      <c r="AR33" s="78">
        <v>0</v>
      </c>
      <c r="AS33" s="78">
        <f>SUM(AQ33:AR33)</f>
        <v>0</v>
      </c>
      <c r="AT33" s="28" t="s">
        <v>46</v>
      </c>
      <c r="AU33" s="65" t="s">
        <v>46</v>
      </c>
      <c r="AV33" s="84">
        <v>0</v>
      </c>
      <c r="AW33" s="78">
        <v>0</v>
      </c>
      <c r="AX33" s="78">
        <f>SUM(AV33:AW33)</f>
        <v>0</v>
      </c>
      <c r="AY33" s="28" t="s">
        <v>46</v>
      </c>
      <c r="AZ33" s="65" t="s">
        <v>46</v>
      </c>
    </row>
    <row r="34" spans="1:52" ht="18" customHeight="1" x14ac:dyDescent="0.3">
      <c r="A34" s="33"/>
      <c r="B34" s="25" t="s">
        <v>48</v>
      </c>
      <c r="C34" s="125"/>
      <c r="D34" s="125"/>
      <c r="E34" s="125"/>
      <c r="F34" s="126"/>
      <c r="G34" s="122"/>
      <c r="H34" s="125"/>
      <c r="I34" s="125"/>
      <c r="J34" s="125"/>
      <c r="K34" s="126"/>
      <c r="L34" s="122"/>
      <c r="M34" s="125"/>
      <c r="N34" s="125"/>
      <c r="O34" s="125"/>
      <c r="P34" s="126"/>
      <c r="Q34" s="122"/>
      <c r="R34" s="84">
        <v>1</v>
      </c>
      <c r="S34" s="78">
        <v>1</v>
      </c>
      <c r="T34" s="78">
        <f>SUM(R34:S34)</f>
        <v>2</v>
      </c>
      <c r="U34" s="126">
        <f>R34/T34</f>
        <v>0.5</v>
      </c>
      <c r="V34" s="122"/>
      <c r="W34" s="84">
        <v>1</v>
      </c>
      <c r="X34" s="78">
        <v>1</v>
      </c>
      <c r="Y34" s="78">
        <f>SUM(W34:X34)</f>
        <v>2</v>
      </c>
      <c r="Z34" s="126">
        <f>W34/Y34</f>
        <v>0.5</v>
      </c>
      <c r="AA34" s="122"/>
      <c r="AB34" s="84">
        <v>1</v>
      </c>
      <c r="AC34" s="78">
        <v>1</v>
      </c>
      <c r="AD34" s="78">
        <f>SUM(AB34:AC34)</f>
        <v>2</v>
      </c>
      <c r="AE34" s="126">
        <f>AB34/AD34</f>
        <v>0.5</v>
      </c>
      <c r="AF34" s="122"/>
      <c r="AG34" s="84">
        <v>1</v>
      </c>
      <c r="AH34" s="78">
        <v>1</v>
      </c>
      <c r="AI34" s="78">
        <v>2</v>
      </c>
      <c r="AJ34" s="28">
        <f t="shared" ref="AJ34:AJ37" si="20">AG34/AI34</f>
        <v>0.5</v>
      </c>
      <c r="AK34" s="147">
        <f t="shared" ref="AK34:AK37" si="21">AH34/AI34</f>
        <v>0.5</v>
      </c>
      <c r="AL34" s="78">
        <v>2</v>
      </c>
      <c r="AM34" s="78">
        <v>2</v>
      </c>
      <c r="AN34" s="78">
        <f>SUM(AL34:AM34)</f>
        <v>4</v>
      </c>
      <c r="AO34" s="28">
        <f t="shared" ref="AO34:AO40" si="22">AL34/AN34</f>
        <v>0.5</v>
      </c>
      <c r="AP34" s="147">
        <f t="shared" ref="AP34:AP40" si="23">AM34/AN34</f>
        <v>0.5</v>
      </c>
      <c r="AQ34" s="78">
        <v>2</v>
      </c>
      <c r="AR34" s="78">
        <v>2</v>
      </c>
      <c r="AS34" s="78">
        <f>SUM(AQ34:AR34)</f>
        <v>4</v>
      </c>
      <c r="AT34" s="28">
        <f t="shared" ref="AT34:AT37" si="24">AQ34/AS34</f>
        <v>0.5</v>
      </c>
      <c r="AU34" s="148">
        <f t="shared" ref="AU34:AU37" si="25">AR34/AS34</f>
        <v>0.5</v>
      </c>
      <c r="AV34" s="78">
        <v>1</v>
      </c>
      <c r="AW34" s="78">
        <v>0</v>
      </c>
      <c r="AX34" s="78">
        <f>SUM(AV34:AW34)</f>
        <v>1</v>
      </c>
      <c r="AY34" s="28">
        <f t="shared" ref="AY34:AY37" si="26">AV34/AX34</f>
        <v>1</v>
      </c>
      <c r="AZ34" s="148">
        <f t="shared" ref="AZ34:AZ37" si="27">AW34/AX34</f>
        <v>0</v>
      </c>
    </row>
    <row r="35" spans="1:52" ht="18" customHeight="1" x14ac:dyDescent="0.3">
      <c r="A35" s="33"/>
      <c r="B35" s="193" t="s">
        <v>49</v>
      </c>
      <c r="C35" s="194"/>
      <c r="D35" s="194"/>
      <c r="E35" s="194"/>
      <c r="F35" s="195"/>
      <c r="G35" s="196"/>
      <c r="H35" s="194"/>
      <c r="I35" s="194"/>
      <c r="J35" s="194"/>
      <c r="K35" s="195"/>
      <c r="L35" s="196"/>
      <c r="M35" s="194"/>
      <c r="N35" s="194"/>
      <c r="O35" s="194"/>
      <c r="P35" s="195"/>
      <c r="Q35" s="196"/>
      <c r="R35" s="197">
        <v>5</v>
      </c>
      <c r="S35" s="198">
        <v>5</v>
      </c>
      <c r="T35" s="198">
        <f>SUM(R35:S35)</f>
        <v>10</v>
      </c>
      <c r="U35" s="195">
        <f>R35/T35</f>
        <v>0.5</v>
      </c>
      <c r="V35" s="196"/>
      <c r="W35" s="197">
        <v>4</v>
      </c>
      <c r="X35" s="198">
        <v>4</v>
      </c>
      <c r="Y35" s="198">
        <f>SUM(W35:X35)</f>
        <v>8</v>
      </c>
      <c r="Z35" s="195">
        <f>W35/Y35</f>
        <v>0.5</v>
      </c>
      <c r="AA35" s="196"/>
      <c r="AB35" s="197">
        <v>3</v>
      </c>
      <c r="AC35" s="198">
        <v>3</v>
      </c>
      <c r="AD35" s="198">
        <f>SUM(AB35:AC35)</f>
        <v>6</v>
      </c>
      <c r="AE35" s="195">
        <f>AB35/AD35</f>
        <v>0.5</v>
      </c>
      <c r="AF35" s="196"/>
      <c r="AG35" s="197">
        <v>4</v>
      </c>
      <c r="AH35" s="198">
        <v>5</v>
      </c>
      <c r="AI35" s="198">
        <f>SUM(AG35:AH35)</f>
        <v>9</v>
      </c>
      <c r="AJ35" s="199">
        <f t="shared" si="20"/>
        <v>0.44444444444444442</v>
      </c>
      <c r="AK35" s="200">
        <f t="shared" si="21"/>
        <v>0.55555555555555558</v>
      </c>
      <c r="AL35" s="198">
        <v>5</v>
      </c>
      <c r="AM35" s="198">
        <v>6</v>
      </c>
      <c r="AN35" s="198">
        <f>SUM(AL35:AM35)</f>
        <v>11</v>
      </c>
      <c r="AO35" s="199">
        <f t="shared" si="22"/>
        <v>0.45454545454545453</v>
      </c>
      <c r="AP35" s="200">
        <f t="shared" si="23"/>
        <v>0.54545454545454541</v>
      </c>
      <c r="AQ35" s="198">
        <v>4</v>
      </c>
      <c r="AR35" s="198">
        <v>5</v>
      </c>
      <c r="AS35" s="198">
        <f>SUM(AQ35:AR35)</f>
        <v>9</v>
      </c>
      <c r="AT35" s="199">
        <f t="shared" si="24"/>
        <v>0.44444444444444442</v>
      </c>
      <c r="AU35" s="201">
        <f t="shared" si="25"/>
        <v>0.55555555555555558</v>
      </c>
      <c r="AV35" s="198">
        <v>3</v>
      </c>
      <c r="AW35" s="198">
        <v>4</v>
      </c>
      <c r="AX35" s="198">
        <f>SUM(AV35:AW35)</f>
        <v>7</v>
      </c>
      <c r="AY35" s="199">
        <f t="shared" si="26"/>
        <v>0.42857142857142855</v>
      </c>
      <c r="AZ35" s="201">
        <f t="shared" si="27"/>
        <v>0.5714285714285714</v>
      </c>
    </row>
    <row r="36" spans="1:52" s="5" customFormat="1" ht="18" customHeight="1" x14ac:dyDescent="0.3">
      <c r="A36" s="34"/>
      <c r="B36" s="34" t="s">
        <v>23</v>
      </c>
      <c r="C36" s="186"/>
      <c r="D36" s="186"/>
      <c r="E36" s="186"/>
      <c r="F36" s="187"/>
      <c r="G36" s="188"/>
      <c r="H36" s="186"/>
      <c r="I36" s="186"/>
      <c r="J36" s="186"/>
      <c r="K36" s="187"/>
      <c r="L36" s="188"/>
      <c r="M36" s="186"/>
      <c r="N36" s="186"/>
      <c r="O36" s="186"/>
      <c r="P36" s="187"/>
      <c r="Q36" s="188"/>
      <c r="R36" s="156">
        <v>6</v>
      </c>
      <c r="S36" s="189">
        <v>6</v>
      </c>
      <c r="T36" s="189">
        <f>R36+S36</f>
        <v>12</v>
      </c>
      <c r="U36" s="187">
        <f>R36/T36</f>
        <v>0.5</v>
      </c>
      <c r="V36" s="188"/>
      <c r="W36" s="156">
        <v>5</v>
      </c>
      <c r="X36" s="189">
        <v>5</v>
      </c>
      <c r="Y36" s="189">
        <f>W36+X36</f>
        <v>10</v>
      </c>
      <c r="Z36" s="187">
        <f>W36/Y36</f>
        <v>0.5</v>
      </c>
      <c r="AA36" s="188"/>
      <c r="AB36" s="156">
        <v>4</v>
      </c>
      <c r="AC36" s="189">
        <v>4</v>
      </c>
      <c r="AD36" s="189">
        <f>AB36+AC36</f>
        <v>8</v>
      </c>
      <c r="AE36" s="187">
        <f>AB36/AD36</f>
        <v>0.5</v>
      </c>
      <c r="AF36" s="188"/>
      <c r="AG36" s="156">
        <v>5</v>
      </c>
      <c r="AH36" s="189">
        <v>6</v>
      </c>
      <c r="AI36" s="189">
        <f>AG36+AH36</f>
        <v>11</v>
      </c>
      <c r="AJ36" s="190">
        <f t="shared" si="20"/>
        <v>0.45454545454545453</v>
      </c>
      <c r="AK36" s="191">
        <f t="shared" si="21"/>
        <v>0.54545454545454541</v>
      </c>
      <c r="AL36" s="189">
        <f>SUM(AL33:AL35)</f>
        <v>7</v>
      </c>
      <c r="AM36" s="189">
        <f>SUM(AM33:AM35)</f>
        <v>8</v>
      </c>
      <c r="AN36" s="189">
        <f>AL36+AM36</f>
        <v>15</v>
      </c>
      <c r="AO36" s="190">
        <f t="shared" si="22"/>
        <v>0.46666666666666667</v>
      </c>
      <c r="AP36" s="191">
        <f t="shared" si="23"/>
        <v>0.53333333333333333</v>
      </c>
      <c r="AQ36" s="189">
        <v>7</v>
      </c>
      <c r="AR36" s="189">
        <f>SUM(AR33:AR35)</f>
        <v>7</v>
      </c>
      <c r="AS36" s="189">
        <f>AQ36+AR36</f>
        <v>14</v>
      </c>
      <c r="AT36" s="190">
        <f t="shared" si="24"/>
        <v>0.5</v>
      </c>
      <c r="AU36" s="192">
        <f t="shared" si="25"/>
        <v>0.5</v>
      </c>
      <c r="AV36" s="189">
        <v>4</v>
      </c>
      <c r="AW36" s="189">
        <f>SUM(AW33:AW35)</f>
        <v>4</v>
      </c>
      <c r="AX36" s="189">
        <f>AV36+AW36</f>
        <v>8</v>
      </c>
      <c r="AY36" s="190">
        <f t="shared" si="26"/>
        <v>0.5</v>
      </c>
      <c r="AZ36" s="192">
        <f t="shared" si="27"/>
        <v>0.5</v>
      </c>
    </row>
    <row r="37" spans="1:52" ht="18" customHeight="1" x14ac:dyDescent="0.3">
      <c r="A37" s="25" t="s">
        <v>42</v>
      </c>
      <c r="B37" s="25" t="s">
        <v>47</v>
      </c>
      <c r="C37" s="125"/>
      <c r="D37" s="125"/>
      <c r="E37" s="125"/>
      <c r="F37" s="126"/>
      <c r="G37" s="122"/>
      <c r="H37" s="125"/>
      <c r="I37" s="125"/>
      <c r="J37" s="125"/>
      <c r="K37" s="126"/>
      <c r="L37" s="122"/>
      <c r="M37" s="125"/>
      <c r="N37" s="125"/>
      <c r="O37" s="125"/>
      <c r="P37" s="126"/>
      <c r="Q37" s="122"/>
      <c r="R37" s="84">
        <v>1</v>
      </c>
      <c r="S37" s="78">
        <v>1</v>
      </c>
      <c r="T37" s="78">
        <f>SUM(R37:S37)</f>
        <v>2</v>
      </c>
      <c r="U37" s="126">
        <f>R37/T37</f>
        <v>0.5</v>
      </c>
      <c r="V37" s="122"/>
      <c r="W37" s="84">
        <v>1</v>
      </c>
      <c r="X37" s="78">
        <v>1</v>
      </c>
      <c r="Y37" s="78">
        <f>SUM(W37:X37)</f>
        <v>2</v>
      </c>
      <c r="Z37" s="126">
        <f>W37/Y37</f>
        <v>0.5</v>
      </c>
      <c r="AA37" s="122"/>
      <c r="AB37" s="84">
        <v>3</v>
      </c>
      <c r="AC37" s="78">
        <v>2</v>
      </c>
      <c r="AD37" s="78">
        <f>SUM(AB37:AC37)</f>
        <v>5</v>
      </c>
      <c r="AE37" s="126">
        <f>AB37/AD37</f>
        <v>0.6</v>
      </c>
      <c r="AF37" s="122"/>
      <c r="AG37" s="84">
        <v>3</v>
      </c>
      <c r="AH37" s="78">
        <v>2</v>
      </c>
      <c r="AI37" s="78">
        <f>SUM(AG37:AH37)</f>
        <v>5</v>
      </c>
      <c r="AJ37" s="28">
        <f t="shared" si="20"/>
        <v>0.6</v>
      </c>
      <c r="AK37" s="137">
        <f t="shared" si="21"/>
        <v>0.4</v>
      </c>
      <c r="AL37" s="78">
        <v>3</v>
      </c>
      <c r="AM37" s="78">
        <v>3</v>
      </c>
      <c r="AN37" s="78">
        <f>SUM(AL37:AM37)</f>
        <v>6</v>
      </c>
      <c r="AO37" s="28">
        <f t="shared" si="22"/>
        <v>0.5</v>
      </c>
      <c r="AP37" s="137">
        <f t="shared" si="23"/>
        <v>0.5</v>
      </c>
      <c r="AQ37" s="78">
        <v>3</v>
      </c>
      <c r="AR37" s="78">
        <v>2</v>
      </c>
      <c r="AS37" s="78">
        <f>SUM(AQ37:AR37)</f>
        <v>5</v>
      </c>
      <c r="AT37" s="28">
        <f t="shared" si="24"/>
        <v>0.6</v>
      </c>
      <c r="AU37" s="138">
        <f t="shared" si="25"/>
        <v>0.4</v>
      </c>
      <c r="AV37" s="78">
        <v>3</v>
      </c>
      <c r="AW37" s="78">
        <v>3</v>
      </c>
      <c r="AX37" s="78">
        <f>SUM(AV37:AW37)</f>
        <v>6</v>
      </c>
      <c r="AY37" s="28">
        <f t="shared" si="26"/>
        <v>0.5</v>
      </c>
      <c r="AZ37" s="138">
        <f t="shared" si="27"/>
        <v>0.5</v>
      </c>
    </row>
    <row r="38" spans="1:52" ht="18" customHeight="1" x14ac:dyDescent="0.3">
      <c r="A38" s="33"/>
      <c r="B38" s="25" t="s">
        <v>48</v>
      </c>
      <c r="C38" s="125"/>
      <c r="D38" s="125"/>
      <c r="E38" s="125"/>
      <c r="F38" s="126"/>
      <c r="G38" s="122"/>
      <c r="H38" s="125"/>
      <c r="I38" s="125"/>
      <c r="J38" s="125"/>
      <c r="K38" s="126"/>
      <c r="L38" s="122"/>
      <c r="M38" s="125"/>
      <c r="N38" s="125"/>
      <c r="O38" s="125"/>
      <c r="P38" s="126"/>
      <c r="Q38" s="122"/>
      <c r="R38" s="84">
        <v>0</v>
      </c>
      <c r="S38" s="78">
        <v>0</v>
      </c>
      <c r="T38" s="78">
        <f>SUM(R38:S38)</f>
        <v>0</v>
      </c>
      <c r="U38" s="121" t="s">
        <v>46</v>
      </c>
      <c r="V38" s="122" t="s">
        <v>46</v>
      </c>
      <c r="W38" s="84">
        <v>0</v>
      </c>
      <c r="X38" s="78">
        <v>0</v>
      </c>
      <c r="Y38" s="78">
        <f>SUM(W38:X38)</f>
        <v>0</v>
      </c>
      <c r="Z38" s="121" t="s">
        <v>46</v>
      </c>
      <c r="AA38" s="122" t="s">
        <v>46</v>
      </c>
      <c r="AB38" s="84">
        <v>0</v>
      </c>
      <c r="AC38" s="78">
        <v>0</v>
      </c>
      <c r="AD38" s="78">
        <f>SUM(AB38:AC38)</f>
        <v>0</v>
      </c>
      <c r="AE38" s="121" t="s">
        <v>46</v>
      </c>
      <c r="AF38" s="122" t="s">
        <v>46</v>
      </c>
      <c r="AG38" s="84">
        <v>0</v>
      </c>
      <c r="AH38" s="78">
        <v>0</v>
      </c>
      <c r="AI38" s="78">
        <f>SUM(AG38:AH38)</f>
        <v>0</v>
      </c>
      <c r="AJ38" s="28" t="s">
        <v>46</v>
      </c>
      <c r="AK38" s="122" t="s">
        <v>46</v>
      </c>
      <c r="AL38" s="84">
        <v>0</v>
      </c>
      <c r="AM38" s="78">
        <v>0</v>
      </c>
      <c r="AN38" s="78">
        <f>SUM(AL38:AM38)</f>
        <v>0</v>
      </c>
      <c r="AO38" s="28" t="s">
        <v>46</v>
      </c>
      <c r="AP38" s="122" t="s">
        <v>46</v>
      </c>
      <c r="AQ38" s="84">
        <v>0</v>
      </c>
      <c r="AR38" s="78">
        <v>0</v>
      </c>
      <c r="AS38" s="78">
        <f>SUM(AQ38:AR38)</f>
        <v>0</v>
      </c>
      <c r="AT38" s="28" t="s">
        <v>46</v>
      </c>
      <c r="AU38" s="65" t="s">
        <v>46</v>
      </c>
      <c r="AV38" s="84">
        <v>0</v>
      </c>
      <c r="AW38" s="78">
        <v>0</v>
      </c>
      <c r="AX38" s="78">
        <f>SUM(AV38:AW38)</f>
        <v>0</v>
      </c>
      <c r="AY38" s="28" t="s">
        <v>46</v>
      </c>
      <c r="AZ38" s="65" t="s">
        <v>46</v>
      </c>
    </row>
    <row r="39" spans="1:52" ht="18" customHeight="1" x14ac:dyDescent="0.3">
      <c r="A39" s="33"/>
      <c r="B39" s="25" t="s">
        <v>49</v>
      </c>
      <c r="C39" s="125"/>
      <c r="D39" s="125"/>
      <c r="E39" s="125"/>
      <c r="F39" s="126"/>
      <c r="G39" s="122"/>
      <c r="H39" s="125"/>
      <c r="I39" s="125"/>
      <c r="J39" s="125"/>
      <c r="K39" s="126"/>
      <c r="L39" s="122"/>
      <c r="M39" s="125"/>
      <c r="N39" s="125"/>
      <c r="O39" s="125"/>
      <c r="P39" s="126"/>
      <c r="Q39" s="122"/>
      <c r="R39" s="84">
        <v>0</v>
      </c>
      <c r="S39" s="78">
        <v>0</v>
      </c>
      <c r="T39" s="78">
        <f>SUM(R39:S39)</f>
        <v>0</v>
      </c>
      <c r="U39" s="28" t="s">
        <v>46</v>
      </c>
      <c r="V39" s="122" t="s">
        <v>46</v>
      </c>
      <c r="W39" s="84">
        <v>0</v>
      </c>
      <c r="X39" s="78">
        <v>0</v>
      </c>
      <c r="Y39" s="78">
        <f>SUM(W39:X39)</f>
        <v>0</v>
      </c>
      <c r="Z39" s="28" t="s">
        <v>46</v>
      </c>
      <c r="AA39" s="122" t="s">
        <v>46</v>
      </c>
      <c r="AB39" s="84">
        <v>0</v>
      </c>
      <c r="AC39" s="78">
        <v>0</v>
      </c>
      <c r="AD39" s="78">
        <f>SUM(AB39:AC39)</f>
        <v>0</v>
      </c>
      <c r="AE39" s="28" t="s">
        <v>46</v>
      </c>
      <c r="AF39" s="122" t="s">
        <v>46</v>
      </c>
      <c r="AG39" s="84">
        <v>0</v>
      </c>
      <c r="AH39" s="78">
        <v>0</v>
      </c>
      <c r="AI39" s="78">
        <f>SUM(AG39:AH39)</f>
        <v>0</v>
      </c>
      <c r="AJ39" s="28" t="s">
        <v>46</v>
      </c>
      <c r="AK39" s="122" t="s">
        <v>46</v>
      </c>
      <c r="AL39" s="84">
        <v>0</v>
      </c>
      <c r="AM39" s="78">
        <v>0</v>
      </c>
      <c r="AN39" s="78">
        <f>SUM(AL39:AM39)</f>
        <v>0</v>
      </c>
      <c r="AO39" s="28" t="s">
        <v>46</v>
      </c>
      <c r="AP39" s="122" t="s">
        <v>46</v>
      </c>
      <c r="AQ39" s="84">
        <v>0</v>
      </c>
      <c r="AR39" s="78">
        <v>0</v>
      </c>
      <c r="AS39" s="78">
        <f>SUM(AQ39:AR39)</f>
        <v>0</v>
      </c>
      <c r="AT39" s="28" t="s">
        <v>46</v>
      </c>
      <c r="AU39" s="65" t="s">
        <v>46</v>
      </c>
      <c r="AV39" s="84">
        <v>0</v>
      </c>
      <c r="AW39" s="78">
        <v>0</v>
      </c>
      <c r="AX39" s="78">
        <f>SUM(AV39:AW39)</f>
        <v>0</v>
      </c>
      <c r="AY39" s="28" t="s">
        <v>46</v>
      </c>
      <c r="AZ39" s="65" t="s">
        <v>46</v>
      </c>
    </row>
    <row r="40" spans="1:52" s="5" customFormat="1" ht="18" customHeight="1" x14ac:dyDescent="0.3">
      <c r="A40" s="34"/>
      <c r="B40" s="123" t="s">
        <v>23</v>
      </c>
      <c r="C40" s="127"/>
      <c r="D40" s="127"/>
      <c r="E40" s="127"/>
      <c r="F40" s="128"/>
      <c r="G40" s="56"/>
      <c r="H40" s="127"/>
      <c r="I40" s="127"/>
      <c r="J40" s="127"/>
      <c r="K40" s="128"/>
      <c r="L40" s="56"/>
      <c r="M40" s="127"/>
      <c r="N40" s="127"/>
      <c r="O40" s="127"/>
      <c r="P40" s="128"/>
      <c r="Q40" s="56"/>
      <c r="R40" s="124">
        <v>1</v>
      </c>
      <c r="S40" s="97">
        <v>1</v>
      </c>
      <c r="T40" s="97">
        <f>R40+S40</f>
        <v>2</v>
      </c>
      <c r="U40" s="128">
        <f>R40/T40</f>
        <v>0.5</v>
      </c>
      <c r="V40" s="56"/>
      <c r="W40" s="124">
        <v>1</v>
      </c>
      <c r="X40" s="97">
        <v>1</v>
      </c>
      <c r="Y40" s="97">
        <f>W40+X40</f>
        <v>2</v>
      </c>
      <c r="Z40" s="128">
        <f>W40/Y40</f>
        <v>0.5</v>
      </c>
      <c r="AA40" s="56"/>
      <c r="AB40" s="124">
        <v>3</v>
      </c>
      <c r="AC40" s="97">
        <v>2</v>
      </c>
      <c r="AD40" s="97">
        <f>AB40+AC40</f>
        <v>5</v>
      </c>
      <c r="AE40" s="128">
        <f>AB40/AD40</f>
        <v>0.6</v>
      </c>
      <c r="AF40" s="56"/>
      <c r="AG40" s="124">
        <v>3</v>
      </c>
      <c r="AH40" s="97">
        <v>2</v>
      </c>
      <c r="AI40" s="97">
        <f>AG40+AH40</f>
        <v>5</v>
      </c>
      <c r="AJ40" s="128">
        <f>AG40/AI40</f>
        <v>0.6</v>
      </c>
      <c r="AK40" s="56"/>
      <c r="AL40" s="124">
        <f>SUM(AL37:AL39)</f>
        <v>3</v>
      </c>
      <c r="AM40" s="97">
        <f>SUM(AM37:AM39)</f>
        <v>3</v>
      </c>
      <c r="AN40" s="97">
        <f>AL40+AM40</f>
        <v>6</v>
      </c>
      <c r="AO40" s="54">
        <f t="shared" si="22"/>
        <v>0.5</v>
      </c>
      <c r="AP40" s="56">
        <f t="shared" si="23"/>
        <v>0.5</v>
      </c>
      <c r="AQ40" s="124">
        <f>SUM(AQ37:AQ39)</f>
        <v>3</v>
      </c>
      <c r="AR40" s="97">
        <f>SUM(AR37:AR39)</f>
        <v>2</v>
      </c>
      <c r="AS40" s="97">
        <f>AQ40+AR40</f>
        <v>5</v>
      </c>
      <c r="AT40" s="54">
        <f t="shared" ref="AT40" si="28">AQ40/AS40</f>
        <v>0.6</v>
      </c>
      <c r="AU40" s="55">
        <f t="shared" ref="AU40:AU43" si="29">AR40/AS40</f>
        <v>0.4</v>
      </c>
      <c r="AV40" s="124">
        <f>SUM(AV37:AV39)</f>
        <v>3</v>
      </c>
      <c r="AW40" s="97">
        <f>SUM(AW37:AW39)</f>
        <v>3</v>
      </c>
      <c r="AX40" s="97">
        <f>AV40+AW40</f>
        <v>6</v>
      </c>
      <c r="AY40" s="54">
        <f t="shared" ref="AY40" si="30">AV40/AX40</f>
        <v>0.5</v>
      </c>
      <c r="AZ40" s="55">
        <f t="shared" ref="AZ40:AZ44" si="31">AW40/AX40</f>
        <v>0.5</v>
      </c>
    </row>
    <row r="41" spans="1:52" ht="18" customHeight="1" x14ac:dyDescent="0.3">
      <c r="A41" s="25" t="s">
        <v>16</v>
      </c>
      <c r="B41" s="25" t="s">
        <v>47</v>
      </c>
      <c r="C41" s="116">
        <f t="shared" ref="C41:E44" si="32">SUM(C5+C9+C13+C17+C21+C25+C29)</f>
        <v>80</v>
      </c>
      <c r="D41" s="116">
        <f t="shared" si="32"/>
        <v>294</v>
      </c>
      <c r="E41" s="116">
        <f t="shared" si="32"/>
        <v>374</v>
      </c>
      <c r="F41" s="121">
        <f>C41/E41</f>
        <v>0.21390374331550802</v>
      </c>
      <c r="G41" s="147">
        <f t="shared" si="10"/>
        <v>0.78609625668449201</v>
      </c>
      <c r="H41" s="116">
        <f t="shared" ref="H41:J44" si="33">SUM(H5+H9+H13+H17+H21+H25+H29)</f>
        <v>81</v>
      </c>
      <c r="I41" s="116">
        <f t="shared" si="33"/>
        <v>296</v>
      </c>
      <c r="J41" s="116">
        <f t="shared" si="33"/>
        <v>377</v>
      </c>
      <c r="K41" s="121">
        <f>H41/J41</f>
        <v>0.21485411140583555</v>
      </c>
      <c r="L41" s="147">
        <f t="shared" si="11"/>
        <v>0.78514588859416445</v>
      </c>
      <c r="M41" s="116">
        <f t="shared" ref="M41:O44" si="34">SUM(M5+M9+M13+M17+M21+M25+M29)</f>
        <v>84</v>
      </c>
      <c r="N41" s="116">
        <f t="shared" si="34"/>
        <v>303</v>
      </c>
      <c r="O41" s="116">
        <f t="shared" si="34"/>
        <v>387</v>
      </c>
      <c r="P41" s="121">
        <f>M41/O41</f>
        <v>0.21705426356589147</v>
      </c>
      <c r="Q41" s="147">
        <f t="shared" si="12"/>
        <v>0.78294573643410847</v>
      </c>
      <c r="R41" s="78">
        <v>86</v>
      </c>
      <c r="S41" s="78">
        <v>314</v>
      </c>
      <c r="T41" s="78">
        <f>R41+S41</f>
        <v>400</v>
      </c>
      <c r="U41" s="121">
        <f>R41/T41</f>
        <v>0.215</v>
      </c>
      <c r="V41" s="147">
        <f t="shared" si="13"/>
        <v>0.78500000000000003</v>
      </c>
      <c r="W41" s="78">
        <v>87</v>
      </c>
      <c r="X41" s="78">
        <v>316</v>
      </c>
      <c r="Y41" s="78">
        <f>W41+X41</f>
        <v>403</v>
      </c>
      <c r="Z41" s="121">
        <f>W41/Y41</f>
        <v>0.21588089330024815</v>
      </c>
      <c r="AA41" s="147">
        <f t="shared" si="14"/>
        <v>0.78411910669975182</v>
      </c>
      <c r="AB41" s="78">
        <v>91</v>
      </c>
      <c r="AC41" s="78">
        <v>313</v>
      </c>
      <c r="AD41" s="78">
        <f>AB41+AC41</f>
        <v>404</v>
      </c>
      <c r="AE41" s="121">
        <f>AB41/AD41</f>
        <v>0.22524752475247525</v>
      </c>
      <c r="AF41" s="147">
        <f t="shared" si="15"/>
        <v>0.77475247524752477</v>
      </c>
      <c r="AG41" s="78">
        <v>96</v>
      </c>
      <c r="AH41" s="78">
        <v>304</v>
      </c>
      <c r="AI41" s="78">
        <f>AG41+AH41</f>
        <v>400</v>
      </c>
      <c r="AJ41" s="121">
        <f>AG41/AI41</f>
        <v>0.24</v>
      </c>
      <c r="AK41" s="147">
        <f t="shared" si="16"/>
        <v>0.76</v>
      </c>
      <c r="AL41" s="78">
        <v>92</v>
      </c>
      <c r="AM41" s="78">
        <v>307</v>
      </c>
      <c r="AN41" s="78">
        <f>AL41+AM41</f>
        <v>399</v>
      </c>
      <c r="AO41" s="129">
        <f>AL41/AN41</f>
        <v>0.23057644110275688</v>
      </c>
      <c r="AP41" s="122">
        <f t="shared" si="17"/>
        <v>0.76942355889724312</v>
      </c>
      <c r="AQ41" s="84">
        <v>95</v>
      </c>
      <c r="AR41" s="78">
        <v>321</v>
      </c>
      <c r="AS41" s="78">
        <f>AQ41+AR41</f>
        <v>416</v>
      </c>
      <c r="AT41" s="129">
        <f>AQ41/AS41</f>
        <v>0.22836538461538461</v>
      </c>
      <c r="AU41" s="65">
        <f t="shared" si="29"/>
        <v>0.77163461538461542</v>
      </c>
      <c r="AV41" s="84">
        <v>97</v>
      </c>
      <c r="AW41" s="84">
        <v>314</v>
      </c>
      <c r="AX41" s="78">
        <v>411</v>
      </c>
      <c r="AY41" s="129">
        <f>AV41/AX41</f>
        <v>0.23600973236009731</v>
      </c>
      <c r="AZ41" s="65">
        <f t="shared" si="31"/>
        <v>0.76399026763990263</v>
      </c>
    </row>
    <row r="42" spans="1:52" ht="18" customHeight="1" x14ac:dyDescent="0.3">
      <c r="A42" s="33"/>
      <c r="B42" s="25" t="s">
        <v>48</v>
      </c>
      <c r="C42" s="78">
        <f t="shared" si="32"/>
        <v>27</v>
      </c>
      <c r="D42" s="78">
        <f t="shared" si="32"/>
        <v>110</v>
      </c>
      <c r="E42" s="78">
        <f t="shared" si="32"/>
        <v>137</v>
      </c>
      <c r="F42" s="28">
        <f>C42/E42</f>
        <v>0.19708029197080293</v>
      </c>
      <c r="G42" s="137">
        <f t="shared" si="10"/>
        <v>0.8029197080291971</v>
      </c>
      <c r="H42" s="78">
        <f t="shared" si="33"/>
        <v>27</v>
      </c>
      <c r="I42" s="78">
        <f t="shared" si="33"/>
        <v>118</v>
      </c>
      <c r="J42" s="78">
        <f t="shared" si="33"/>
        <v>145</v>
      </c>
      <c r="K42" s="28">
        <f>H42/J42</f>
        <v>0.18620689655172415</v>
      </c>
      <c r="L42" s="137">
        <f t="shared" si="11"/>
        <v>0.81379310344827582</v>
      </c>
      <c r="M42" s="78">
        <f t="shared" si="34"/>
        <v>29</v>
      </c>
      <c r="N42" s="78">
        <f t="shared" si="34"/>
        <v>118</v>
      </c>
      <c r="O42" s="78">
        <f t="shared" si="34"/>
        <v>147</v>
      </c>
      <c r="P42" s="28">
        <f>M42/O42</f>
        <v>0.19727891156462585</v>
      </c>
      <c r="Q42" s="137">
        <f t="shared" si="12"/>
        <v>0.80272108843537415</v>
      </c>
      <c r="R42" s="78">
        <v>34</v>
      </c>
      <c r="S42" s="78">
        <v>113</v>
      </c>
      <c r="T42" s="78">
        <f>R42+S42</f>
        <v>147</v>
      </c>
      <c r="U42" s="28">
        <f>R42/T42</f>
        <v>0.23129251700680273</v>
      </c>
      <c r="V42" s="137">
        <f t="shared" si="13"/>
        <v>0.76870748299319724</v>
      </c>
      <c r="W42" s="78">
        <v>41</v>
      </c>
      <c r="X42" s="78">
        <v>116</v>
      </c>
      <c r="Y42" s="78">
        <f>W42+X42</f>
        <v>157</v>
      </c>
      <c r="Z42" s="28">
        <f>W42/Y42</f>
        <v>0.26114649681528662</v>
      </c>
      <c r="AA42" s="137">
        <f t="shared" si="14"/>
        <v>0.73885350318471332</v>
      </c>
      <c r="AB42" s="78">
        <v>45</v>
      </c>
      <c r="AC42" s="78">
        <v>117</v>
      </c>
      <c r="AD42" s="78">
        <f>AB42+AC42</f>
        <v>162</v>
      </c>
      <c r="AE42" s="28">
        <f>AB42/AD42</f>
        <v>0.27777777777777779</v>
      </c>
      <c r="AF42" s="137">
        <f t="shared" si="15"/>
        <v>0.72222222222222221</v>
      </c>
      <c r="AG42" s="78">
        <v>50</v>
      </c>
      <c r="AH42" s="78">
        <v>126</v>
      </c>
      <c r="AI42" s="78">
        <f>AG42+AH42</f>
        <v>176</v>
      </c>
      <c r="AJ42" s="28">
        <f>AG42/AI42</f>
        <v>0.28409090909090912</v>
      </c>
      <c r="AK42" s="137">
        <f t="shared" si="16"/>
        <v>0.71590909090909094</v>
      </c>
      <c r="AL42" s="78">
        <v>58</v>
      </c>
      <c r="AM42" s="78">
        <v>125</v>
      </c>
      <c r="AN42" s="78">
        <f>AL42+AM42</f>
        <v>183</v>
      </c>
      <c r="AO42" s="121">
        <f>AL42/AN42</f>
        <v>0.31693989071038253</v>
      </c>
      <c r="AP42" s="147">
        <f t="shared" si="17"/>
        <v>0.68306010928961747</v>
      </c>
      <c r="AQ42" s="78">
        <v>60</v>
      </c>
      <c r="AR42" s="78">
        <v>118</v>
      </c>
      <c r="AS42" s="78">
        <f>AQ42+AR42</f>
        <v>178</v>
      </c>
      <c r="AT42" s="121">
        <f>AQ42/AS42</f>
        <v>0.33707865168539325</v>
      </c>
      <c r="AU42" s="148">
        <f t="shared" si="29"/>
        <v>0.6629213483146067</v>
      </c>
      <c r="AV42" s="84">
        <v>65</v>
      </c>
      <c r="AW42" s="84">
        <v>113</v>
      </c>
      <c r="AX42" s="78">
        <v>178</v>
      </c>
      <c r="AY42" s="121">
        <f>AV42/AX42</f>
        <v>0.3651685393258427</v>
      </c>
      <c r="AZ42" s="148">
        <f t="shared" si="31"/>
        <v>0.6348314606741573</v>
      </c>
    </row>
    <row r="43" spans="1:52" ht="18" customHeight="1" x14ac:dyDescent="0.3">
      <c r="A43" s="33"/>
      <c r="B43" s="25" t="s">
        <v>49</v>
      </c>
      <c r="C43" s="78">
        <f t="shared" si="32"/>
        <v>40</v>
      </c>
      <c r="D43" s="78">
        <f t="shared" si="32"/>
        <v>99</v>
      </c>
      <c r="E43" s="78">
        <f t="shared" si="32"/>
        <v>139</v>
      </c>
      <c r="F43" s="28">
        <f>C43/E43</f>
        <v>0.28776978417266186</v>
      </c>
      <c r="G43" s="137">
        <f t="shared" si="10"/>
        <v>0.71223021582733814</v>
      </c>
      <c r="H43" s="78">
        <f t="shared" si="33"/>
        <v>47</v>
      </c>
      <c r="I43" s="78">
        <f t="shared" si="33"/>
        <v>94</v>
      </c>
      <c r="J43" s="78">
        <f t="shared" si="33"/>
        <v>141</v>
      </c>
      <c r="K43" s="28">
        <f>H43/J43</f>
        <v>0.33333333333333331</v>
      </c>
      <c r="L43" s="137">
        <f t="shared" si="11"/>
        <v>0.66666666666666663</v>
      </c>
      <c r="M43" s="78">
        <f t="shared" si="34"/>
        <v>52</v>
      </c>
      <c r="N43" s="78">
        <f t="shared" si="34"/>
        <v>90</v>
      </c>
      <c r="O43" s="78">
        <f t="shared" si="34"/>
        <v>142</v>
      </c>
      <c r="P43" s="28">
        <f>M43/O43</f>
        <v>0.36619718309859156</v>
      </c>
      <c r="Q43" s="137">
        <f t="shared" si="12"/>
        <v>0.63380281690140849</v>
      </c>
      <c r="R43" s="78">
        <v>49</v>
      </c>
      <c r="S43" s="78">
        <v>106</v>
      </c>
      <c r="T43" s="78">
        <f>R43+S43</f>
        <v>155</v>
      </c>
      <c r="U43" s="28">
        <f>R43/T43</f>
        <v>0.31612903225806449</v>
      </c>
      <c r="V43" s="137">
        <f t="shared" si="13"/>
        <v>0.68387096774193545</v>
      </c>
      <c r="W43" s="78">
        <v>52</v>
      </c>
      <c r="X43" s="78">
        <v>105</v>
      </c>
      <c r="Y43" s="78">
        <f>W43+X43</f>
        <v>157</v>
      </c>
      <c r="Z43" s="28">
        <f>W43/Y43</f>
        <v>0.33121019108280253</v>
      </c>
      <c r="AA43" s="137">
        <f t="shared" si="14"/>
        <v>0.66878980891719741</v>
      </c>
      <c r="AB43" s="78">
        <v>63</v>
      </c>
      <c r="AC43" s="78">
        <v>101</v>
      </c>
      <c r="AD43" s="78">
        <f>AB43+AC43</f>
        <v>164</v>
      </c>
      <c r="AE43" s="28">
        <f>AB43/AD43</f>
        <v>0.38414634146341464</v>
      </c>
      <c r="AF43" s="137">
        <f t="shared" si="15"/>
        <v>0.61585365853658536</v>
      </c>
      <c r="AG43" s="78">
        <v>62</v>
      </c>
      <c r="AH43" s="78">
        <v>90</v>
      </c>
      <c r="AI43" s="78">
        <f>AG43+AH43</f>
        <v>152</v>
      </c>
      <c r="AJ43" s="28">
        <f>AG43/AI43</f>
        <v>0.40789473684210525</v>
      </c>
      <c r="AK43" s="137">
        <f t="shared" si="16"/>
        <v>0.59210526315789469</v>
      </c>
      <c r="AL43" s="78">
        <v>64</v>
      </c>
      <c r="AM43" s="78">
        <v>88</v>
      </c>
      <c r="AN43" s="78">
        <f>AL43+AM43</f>
        <v>152</v>
      </c>
      <c r="AO43" s="28">
        <f>AL43/AN43</f>
        <v>0.42105263157894735</v>
      </c>
      <c r="AP43" s="137">
        <f t="shared" si="17"/>
        <v>0.57894736842105265</v>
      </c>
      <c r="AQ43" s="78">
        <v>69</v>
      </c>
      <c r="AR43" s="78">
        <v>76</v>
      </c>
      <c r="AS43" s="78">
        <f>AQ43+AR43</f>
        <v>145</v>
      </c>
      <c r="AT43" s="28">
        <f>AQ43/AS43</f>
        <v>0.47586206896551725</v>
      </c>
      <c r="AU43" s="138">
        <f t="shared" si="29"/>
        <v>0.52413793103448281</v>
      </c>
      <c r="AV43" s="84">
        <v>78</v>
      </c>
      <c r="AW43" s="84">
        <v>71</v>
      </c>
      <c r="AX43" s="78">
        <v>149</v>
      </c>
      <c r="AY43" s="28">
        <f>AV43/AX43</f>
        <v>0.52348993288590606</v>
      </c>
      <c r="AZ43" s="138">
        <f t="shared" si="31"/>
        <v>0.47651006711409394</v>
      </c>
    </row>
    <row r="44" spans="1:52" s="5" customFormat="1" ht="18" customHeight="1" x14ac:dyDescent="0.3">
      <c r="A44" s="204"/>
      <c r="B44" s="202" t="s">
        <v>23</v>
      </c>
      <c r="C44" s="202">
        <f t="shared" si="32"/>
        <v>147</v>
      </c>
      <c r="D44" s="202">
        <f t="shared" si="32"/>
        <v>503</v>
      </c>
      <c r="E44" s="202">
        <f t="shared" si="32"/>
        <v>650</v>
      </c>
      <c r="F44" s="203">
        <f>C44/E44</f>
        <v>0.22615384615384615</v>
      </c>
      <c r="G44" s="31">
        <f t="shared" si="10"/>
        <v>0.77384615384615385</v>
      </c>
      <c r="H44" s="202">
        <f t="shared" si="33"/>
        <v>155</v>
      </c>
      <c r="I44" s="202">
        <f t="shared" si="33"/>
        <v>508</v>
      </c>
      <c r="J44" s="202">
        <f t="shared" si="33"/>
        <v>663</v>
      </c>
      <c r="K44" s="203">
        <f>H44/J44</f>
        <v>0.23378582202111614</v>
      </c>
      <c r="L44" s="31">
        <f t="shared" si="11"/>
        <v>0.76621417797888391</v>
      </c>
      <c r="M44" s="202">
        <f t="shared" si="34"/>
        <v>165</v>
      </c>
      <c r="N44" s="202">
        <f t="shared" si="34"/>
        <v>511</v>
      </c>
      <c r="O44" s="202">
        <f t="shared" si="34"/>
        <v>676</v>
      </c>
      <c r="P44" s="203">
        <f>M44/O44</f>
        <v>0.24408284023668639</v>
      </c>
      <c r="Q44" s="31">
        <f t="shared" si="12"/>
        <v>0.75591715976331364</v>
      </c>
      <c r="R44" s="202">
        <v>169</v>
      </c>
      <c r="S44" s="202">
        <v>533</v>
      </c>
      <c r="T44" s="202">
        <v>702</v>
      </c>
      <c r="U44" s="203">
        <f>R44/T44</f>
        <v>0.24074074074074073</v>
      </c>
      <c r="V44" s="31">
        <f t="shared" si="13"/>
        <v>0.7592592592592593</v>
      </c>
      <c r="W44" s="202">
        <v>180</v>
      </c>
      <c r="X44" s="202">
        <v>537</v>
      </c>
      <c r="Y44" s="202">
        <f>W44+X44</f>
        <v>717</v>
      </c>
      <c r="Z44" s="203">
        <f>W44/Y44</f>
        <v>0.2510460251046025</v>
      </c>
      <c r="AA44" s="31">
        <f t="shared" si="14"/>
        <v>0.7489539748953975</v>
      </c>
      <c r="AB44" s="202">
        <v>199</v>
      </c>
      <c r="AC44" s="202">
        <v>531</v>
      </c>
      <c r="AD44" s="202">
        <f>AB44+AC44</f>
        <v>730</v>
      </c>
      <c r="AE44" s="203">
        <f>AB44/AD44</f>
        <v>0.27260273972602739</v>
      </c>
      <c r="AF44" s="31">
        <f t="shared" si="15"/>
        <v>0.72739726027397256</v>
      </c>
      <c r="AG44" s="202">
        <v>208</v>
      </c>
      <c r="AH44" s="202">
        <v>520</v>
      </c>
      <c r="AI44" s="202">
        <f>AG44+AH44</f>
        <v>728</v>
      </c>
      <c r="AJ44" s="203">
        <f>AG44/AI44</f>
        <v>0.2857142857142857</v>
      </c>
      <c r="AK44" s="31">
        <f t="shared" si="16"/>
        <v>0.7142857142857143</v>
      </c>
      <c r="AL44" s="202">
        <f>SUM(AL41:AL43)</f>
        <v>214</v>
      </c>
      <c r="AM44" s="202">
        <f>SUM(AM41:AM43)</f>
        <v>520</v>
      </c>
      <c r="AN44" s="202">
        <f>AL44+AM44</f>
        <v>734</v>
      </c>
      <c r="AO44" s="203">
        <f>AL44/AN44</f>
        <v>0.29155313351498635</v>
      </c>
      <c r="AP44" s="31">
        <f t="shared" si="17"/>
        <v>0.70844686648501365</v>
      </c>
      <c r="AQ44" s="202">
        <f>SUM(AQ41:AQ43)</f>
        <v>224</v>
      </c>
      <c r="AR44" s="202">
        <f>SUM(AR41:AR43)</f>
        <v>515</v>
      </c>
      <c r="AS44" s="202">
        <f>AQ44+AR44</f>
        <v>739</v>
      </c>
      <c r="AT44" s="203">
        <f>AQ44/AS44</f>
        <v>0.30311231393775373</v>
      </c>
      <c r="AU44" s="31">
        <f t="shared" ref="AU44" si="35">AR44/AS44</f>
        <v>0.69688768606224627</v>
      </c>
      <c r="AV44" s="202">
        <v>243</v>
      </c>
      <c r="AW44" s="202">
        <v>502</v>
      </c>
      <c r="AX44" s="202">
        <f>AV44+AW44</f>
        <v>745</v>
      </c>
      <c r="AY44" s="203">
        <f>AV44/AX44</f>
        <v>0.32617449664429532</v>
      </c>
      <c r="AZ44" s="31">
        <f t="shared" si="31"/>
        <v>0.67382550335570468</v>
      </c>
    </row>
    <row r="46" spans="1:52" s="18" customFormat="1" ht="14.5" x14ac:dyDescent="0.35">
      <c r="A46" s="19" t="s">
        <v>17</v>
      </c>
      <c r="B46" s="19"/>
      <c r="M46" s="20"/>
      <c r="N46" s="20"/>
      <c r="O46" s="20"/>
      <c r="R46" s="19"/>
      <c r="S46" s="19"/>
      <c r="T46" s="19"/>
      <c r="W46" s="19"/>
      <c r="X46" s="19"/>
      <c r="Y46" s="19"/>
      <c r="AB46" s="19"/>
      <c r="AC46" s="19"/>
      <c r="AD46" s="19"/>
      <c r="AG46" s="19"/>
      <c r="AH46" s="19"/>
      <c r="AI46" s="19"/>
    </row>
    <row r="47" spans="1:52" s="18" customFormat="1" ht="14.5" x14ac:dyDescent="0.35">
      <c r="A47" s="18" t="s">
        <v>78</v>
      </c>
      <c r="M47" s="20"/>
      <c r="N47" s="20"/>
      <c r="O47" s="20"/>
      <c r="R47" s="7"/>
      <c r="S47" s="7"/>
      <c r="T47" s="7"/>
      <c r="W47" s="7"/>
      <c r="X47" s="7"/>
      <c r="Y47" s="7"/>
      <c r="AB47" s="7"/>
      <c r="AC47" s="7"/>
      <c r="AD47" s="7"/>
      <c r="AG47" s="7"/>
      <c r="AH47" s="7"/>
      <c r="AI47" s="7"/>
      <c r="AL47" s="7"/>
      <c r="AM47" s="7"/>
      <c r="AN47" s="7"/>
    </row>
    <row r="48" spans="1:52" s="18" customFormat="1" ht="14.5" x14ac:dyDescent="0.35">
      <c r="A48" s="18" t="s">
        <v>74</v>
      </c>
      <c r="M48" s="20"/>
      <c r="N48" s="20"/>
      <c r="O48" s="20"/>
      <c r="R48" s="7"/>
      <c r="S48" s="7"/>
      <c r="T48" s="7"/>
      <c r="W48" s="7"/>
      <c r="X48" s="7"/>
      <c r="Y48" s="7"/>
      <c r="AB48" s="7"/>
      <c r="AC48" s="7"/>
      <c r="AD48" s="7"/>
      <c r="AG48" s="7"/>
      <c r="AH48" s="7"/>
      <c r="AI48" s="7"/>
      <c r="AL48" s="7"/>
      <c r="AM48" s="7"/>
      <c r="AN48" s="7"/>
    </row>
    <row r="49" spans="1:40" s="18" customFormat="1" ht="14.5" x14ac:dyDescent="0.35">
      <c r="A49" s="41" t="s">
        <v>79</v>
      </c>
      <c r="B49" s="41"/>
      <c r="M49" s="20"/>
      <c r="N49" s="20"/>
      <c r="O49" s="20"/>
      <c r="R49" s="41"/>
      <c r="S49" s="41"/>
      <c r="T49" s="41"/>
      <c r="W49" s="41"/>
      <c r="X49" s="41"/>
      <c r="Y49" s="41"/>
      <c r="AB49" s="41"/>
      <c r="AC49" s="41"/>
      <c r="AD49" s="41"/>
      <c r="AG49" s="41"/>
      <c r="AH49" s="41"/>
      <c r="AI49" s="41"/>
    </row>
    <row r="50" spans="1:40" s="18" customFormat="1" ht="14.5" x14ac:dyDescent="0.35">
      <c r="A50" s="41" t="s">
        <v>205</v>
      </c>
      <c r="B50" s="41"/>
      <c r="M50" s="20"/>
      <c r="N50" s="20"/>
      <c r="O50" s="20"/>
      <c r="R50" s="41"/>
      <c r="S50" s="41"/>
      <c r="T50" s="41"/>
      <c r="W50" s="41"/>
      <c r="X50" s="41"/>
      <c r="Y50" s="41"/>
      <c r="AB50" s="41"/>
      <c r="AC50" s="41"/>
      <c r="AD50" s="41"/>
      <c r="AG50" s="41"/>
      <c r="AH50" s="41"/>
      <c r="AI50" s="41"/>
    </row>
    <row r="51" spans="1:40" ht="16" customHeight="1" x14ac:dyDescent="0.3"/>
    <row r="52" spans="1:40" s="18" customFormat="1" ht="14.5" x14ac:dyDescent="0.35">
      <c r="A52" s="18" t="s">
        <v>204</v>
      </c>
      <c r="M52" s="20"/>
      <c r="N52" s="20"/>
      <c r="O52" s="20"/>
      <c r="R52" s="7"/>
      <c r="S52" s="7"/>
      <c r="T52" s="7"/>
      <c r="W52" s="7"/>
      <c r="X52" s="7"/>
      <c r="Y52" s="7"/>
      <c r="AB52" s="7"/>
      <c r="AC52" s="7"/>
      <c r="AD52" s="7"/>
      <c r="AG52" s="7"/>
      <c r="AH52" s="7"/>
      <c r="AI52" s="7"/>
      <c r="AL52" s="7"/>
      <c r="AM52" s="7"/>
      <c r="AN52" s="7"/>
    </row>
  </sheetData>
  <pageMargins left="0.75" right="0.75" top="1" bottom="1" header="0.51180555555555496" footer="0.51180555555555496"/>
  <pageSetup paperSize="9" scale="43" firstPageNumber="0" orientation="portrait" r:id="rId1"/>
  <ignoredErrors>
    <ignoredError sqref="C4:AU7 AT8:AU32 AT41:AU44 AT34:AU37 U33:V33 U39:V39 AJ34:AK37 AT33:AU33 U38:V38 AT38:AU38 AT39:AU39 Z33:AA33 Z38:AA38 Z39:AA39 AE33:AF33 AE38:AF38 AE39:AF39 AJ33:AK33 AJ38:AK38 AJ39:AK39 AT40:AU40" calculatedColumn="1"/>
    <ignoredError sqref="C8:AM32 C40:T44 C34:T37 C33:T33 C39:T39 C38:T38 AG39:AI39 AG38:AI38 AG33:AI33 AB39:AD39 AB38:AD38 AB33:AD33 W39:Y39 W38:Y38 W33:Y33 AL33:AM39 U34:AI37 U40:AM44 AR40:AS40 AN40:AP40 AO39:AP39 AO38:AP38 AO33:AP33 AN34:AS37 AN33 AQ33:AS33 AN41:AS44 AN38 AQ38:AS38 AN39 AQ39:AS39 AN8:AS32" formula="1" calculatedColumn="1"/>
    <ignoredError sqref="AX12 AX20 AX24 AX32 AX36" formula="1"/>
    <ignoredError sqref="C3:AU3" numberStoredAsText="1"/>
    <ignoredError sqref="AV40 AV12:AW32" formulaRange="1"/>
    <ignoredError sqref="AQ40" formula="1" formulaRange="1"/>
  </ignoredErrors>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34988-E138-4B7D-BE3B-21593ADF9594}">
  <sheetPr>
    <pageSetUpPr fitToPage="1"/>
  </sheetPr>
  <dimension ref="A1:AY50"/>
  <sheetViews>
    <sheetView zoomScaleNormal="100" workbookViewId="0"/>
  </sheetViews>
  <sheetFormatPr baseColWidth="10" defaultColWidth="8.83203125" defaultRowHeight="15.5" x14ac:dyDescent="0.35"/>
  <cols>
    <col min="1" max="7" width="8.1640625" customWidth="1"/>
    <col min="8" max="11" width="8.1640625" style="2" customWidth="1"/>
    <col min="12" max="12" width="8.1640625" customWidth="1"/>
    <col min="13" max="16" width="8.1640625" style="2" customWidth="1"/>
    <col min="17" max="17" width="8.1640625" customWidth="1"/>
    <col min="18" max="21" width="8.1640625" style="2" customWidth="1"/>
    <col min="22" max="42" width="8.1640625" customWidth="1"/>
    <col min="43" max="1011" width="10.5" customWidth="1"/>
  </cols>
  <sheetData>
    <row r="1" spans="1:42" s="10" customFormat="1" ht="30.65" customHeight="1" x14ac:dyDescent="0.35">
      <c r="A1" s="9" t="s">
        <v>197</v>
      </c>
    </row>
    <row r="2" spans="1:42" s="4" customFormat="1" ht="23.5" customHeight="1" x14ac:dyDescent="0.35">
      <c r="A2" s="4" t="s">
        <v>35</v>
      </c>
    </row>
    <row r="3" spans="1:42" ht="18" customHeight="1" x14ac:dyDescent="0.35">
      <c r="A3" s="59" t="s">
        <v>95</v>
      </c>
      <c r="B3" s="59" t="s">
        <v>96</v>
      </c>
      <c r="C3" s="23" t="s">
        <v>88</v>
      </c>
      <c r="D3" s="57" t="s">
        <v>97</v>
      </c>
      <c r="E3" s="57" t="s">
        <v>98</v>
      </c>
      <c r="F3" s="57" t="s">
        <v>99</v>
      </c>
      <c r="G3" s="171" t="s">
        <v>100</v>
      </c>
      <c r="H3" s="23" t="s">
        <v>89</v>
      </c>
      <c r="I3" s="57" t="s">
        <v>101</v>
      </c>
      <c r="J3" s="57" t="s">
        <v>102</v>
      </c>
      <c r="K3" s="57" t="s">
        <v>103</v>
      </c>
      <c r="L3" s="171" t="s">
        <v>104</v>
      </c>
      <c r="M3" s="23" t="s">
        <v>90</v>
      </c>
      <c r="N3" s="57" t="s">
        <v>105</v>
      </c>
      <c r="O3" s="57" t="s">
        <v>106</v>
      </c>
      <c r="P3" s="57" t="s">
        <v>107</v>
      </c>
      <c r="Q3" s="171" t="s">
        <v>108</v>
      </c>
      <c r="R3" s="23" t="s">
        <v>91</v>
      </c>
      <c r="S3" s="57" t="s">
        <v>109</v>
      </c>
      <c r="T3" s="57" t="s">
        <v>110</v>
      </c>
      <c r="U3" s="57" t="s">
        <v>111</v>
      </c>
      <c r="V3" s="171" t="s">
        <v>112</v>
      </c>
      <c r="W3" s="23" t="s">
        <v>92</v>
      </c>
      <c r="X3" s="57" t="s">
        <v>113</v>
      </c>
      <c r="Y3" s="57" t="s">
        <v>114</v>
      </c>
      <c r="Z3" s="57" t="s">
        <v>115</v>
      </c>
      <c r="AA3" s="171" t="s">
        <v>116</v>
      </c>
      <c r="AB3" s="23" t="s">
        <v>93</v>
      </c>
      <c r="AC3" s="57" t="s">
        <v>117</v>
      </c>
      <c r="AD3" s="57" t="s">
        <v>118</v>
      </c>
      <c r="AE3" s="57" t="s">
        <v>119</v>
      </c>
      <c r="AF3" s="171" t="s">
        <v>120</v>
      </c>
      <c r="AG3" s="23" t="s">
        <v>94</v>
      </c>
      <c r="AH3" s="57" t="s">
        <v>121</v>
      </c>
      <c r="AI3" s="57" t="s">
        <v>122</v>
      </c>
      <c r="AJ3" s="57" t="s">
        <v>123</v>
      </c>
      <c r="AK3" s="61" t="s">
        <v>124</v>
      </c>
      <c r="AL3" s="23">
        <v>2025</v>
      </c>
      <c r="AM3" s="57" t="s">
        <v>121</v>
      </c>
      <c r="AN3" s="57" t="s">
        <v>122</v>
      </c>
      <c r="AO3" s="57" t="s">
        <v>123</v>
      </c>
      <c r="AP3" s="61" t="s">
        <v>124</v>
      </c>
    </row>
    <row r="4" spans="1:42" ht="18" customHeight="1" x14ac:dyDescent="0.35">
      <c r="A4" s="97" t="s">
        <v>2</v>
      </c>
      <c r="B4" s="115" t="s">
        <v>36</v>
      </c>
      <c r="C4" s="26" t="s">
        <v>21</v>
      </c>
      <c r="D4" s="26" t="s">
        <v>37</v>
      </c>
      <c r="E4" s="26" t="s">
        <v>23</v>
      </c>
      <c r="F4" s="49" t="s">
        <v>24</v>
      </c>
      <c r="G4" s="22" t="s">
        <v>9</v>
      </c>
      <c r="H4" s="26" t="s">
        <v>21</v>
      </c>
      <c r="I4" s="26" t="s">
        <v>37</v>
      </c>
      <c r="J4" s="26" t="s">
        <v>23</v>
      </c>
      <c r="K4" s="49" t="s">
        <v>24</v>
      </c>
      <c r="L4" s="22" t="s">
        <v>9</v>
      </c>
      <c r="M4" s="26" t="s">
        <v>21</v>
      </c>
      <c r="N4" s="26" t="s">
        <v>37</v>
      </c>
      <c r="O4" s="26" t="s">
        <v>23</v>
      </c>
      <c r="P4" s="49" t="s">
        <v>24</v>
      </c>
      <c r="Q4" s="22" t="s">
        <v>9</v>
      </c>
      <c r="R4" s="26" t="s">
        <v>21</v>
      </c>
      <c r="S4" s="26" t="s">
        <v>37</v>
      </c>
      <c r="T4" s="26" t="s">
        <v>23</v>
      </c>
      <c r="U4" s="49" t="s">
        <v>24</v>
      </c>
      <c r="V4" s="22" t="s">
        <v>9</v>
      </c>
      <c r="W4" s="26" t="s">
        <v>21</v>
      </c>
      <c r="X4" s="26" t="s">
        <v>37</v>
      </c>
      <c r="Y4" s="26" t="s">
        <v>23</v>
      </c>
      <c r="Z4" s="49" t="s">
        <v>24</v>
      </c>
      <c r="AA4" s="22" t="s">
        <v>9</v>
      </c>
      <c r="AB4" s="26" t="s">
        <v>21</v>
      </c>
      <c r="AC4" s="26" t="s">
        <v>37</v>
      </c>
      <c r="AD4" s="26" t="s">
        <v>23</v>
      </c>
      <c r="AE4" s="49" t="s">
        <v>24</v>
      </c>
      <c r="AF4" s="22" t="s">
        <v>9</v>
      </c>
      <c r="AG4" s="26" t="s">
        <v>21</v>
      </c>
      <c r="AH4" s="26" t="s">
        <v>37</v>
      </c>
      <c r="AI4" s="26" t="s">
        <v>23</v>
      </c>
      <c r="AJ4" s="49" t="s">
        <v>24</v>
      </c>
      <c r="AK4" s="22" t="s">
        <v>9</v>
      </c>
      <c r="AL4" s="26" t="s">
        <v>21</v>
      </c>
      <c r="AM4" s="26" t="s">
        <v>37</v>
      </c>
      <c r="AN4" s="26" t="s">
        <v>23</v>
      </c>
      <c r="AO4" s="49" t="s">
        <v>24</v>
      </c>
      <c r="AP4" s="22" t="s">
        <v>9</v>
      </c>
    </row>
    <row r="5" spans="1:42" ht="18" customHeight="1" x14ac:dyDescent="0.35">
      <c r="A5" s="25" t="s">
        <v>4</v>
      </c>
      <c r="B5" s="120" t="s">
        <v>49</v>
      </c>
      <c r="C5" s="154">
        <v>0</v>
      </c>
      <c r="D5" s="154">
        <v>1</v>
      </c>
      <c r="E5" s="154">
        <f>SUM(C5:D5)</f>
        <v>1</v>
      </c>
      <c r="F5" s="27">
        <f>C5/E5</f>
        <v>0</v>
      </c>
      <c r="G5" s="172">
        <f>D5/E5</f>
        <v>1</v>
      </c>
      <c r="H5" s="154">
        <v>0</v>
      </c>
      <c r="I5" s="154">
        <v>1</v>
      </c>
      <c r="J5" s="154">
        <f>SUM(H5:I5)</f>
        <v>1</v>
      </c>
      <c r="K5" s="27">
        <f>H5/J5</f>
        <v>0</v>
      </c>
      <c r="L5" s="172">
        <f>I5/J5</f>
        <v>1</v>
      </c>
      <c r="M5" s="154">
        <v>0</v>
      </c>
      <c r="N5" s="154">
        <v>1</v>
      </c>
      <c r="O5" s="154">
        <f>SUM(M5:N5)</f>
        <v>1</v>
      </c>
      <c r="P5" s="27">
        <f>M5/O5</f>
        <v>0</v>
      </c>
      <c r="Q5" s="172">
        <f>N5/O5</f>
        <v>1</v>
      </c>
      <c r="R5" s="154">
        <v>0</v>
      </c>
      <c r="S5" s="154">
        <v>1</v>
      </c>
      <c r="T5" s="154">
        <f>SUM(R5:S5)</f>
        <v>1</v>
      </c>
      <c r="U5" s="27">
        <f>R5/T5</f>
        <v>0</v>
      </c>
      <c r="V5" s="172">
        <f>S5/T5</f>
        <v>1</v>
      </c>
      <c r="W5" s="154">
        <v>0</v>
      </c>
      <c r="X5" s="154">
        <v>0</v>
      </c>
      <c r="Y5" s="154">
        <f>SUM(W5:X5)</f>
        <v>0</v>
      </c>
      <c r="Z5" s="27" t="s">
        <v>46</v>
      </c>
      <c r="AA5" s="172" t="e">
        <f>X5/Y5</f>
        <v>#DIV/0!</v>
      </c>
      <c r="AB5" s="154">
        <v>0</v>
      </c>
      <c r="AC5" s="154">
        <v>1</v>
      </c>
      <c r="AD5" s="154">
        <f>SUM(AB5:AC5)</f>
        <v>1</v>
      </c>
      <c r="AE5" s="27">
        <f>AB5/AD5</f>
        <v>0</v>
      </c>
      <c r="AF5" s="172">
        <f>AC5/AD5</f>
        <v>1</v>
      </c>
      <c r="AG5" s="154">
        <v>0</v>
      </c>
      <c r="AH5" s="154">
        <v>1</v>
      </c>
      <c r="AI5" s="154">
        <f>SUM(AG5:AH5)</f>
        <v>1</v>
      </c>
      <c r="AJ5" s="27">
        <f>AG5/AI5</f>
        <v>0</v>
      </c>
      <c r="AK5" s="173">
        <f>AH5/AI5</f>
        <v>1</v>
      </c>
      <c r="AL5" s="154">
        <v>0</v>
      </c>
      <c r="AM5" s="154">
        <v>1</v>
      </c>
      <c r="AN5" s="154">
        <f>SUM(AL5:AM5)</f>
        <v>1</v>
      </c>
      <c r="AO5" s="27">
        <f>AL5/AN5</f>
        <v>0</v>
      </c>
      <c r="AP5" s="173">
        <f>AM5/AN5</f>
        <v>1</v>
      </c>
    </row>
    <row r="6" spans="1:42" ht="18" customHeight="1" x14ac:dyDescent="0.35">
      <c r="A6" s="33"/>
      <c r="B6" s="25" t="s">
        <v>55</v>
      </c>
      <c r="C6" s="78">
        <v>0</v>
      </c>
      <c r="D6" s="78">
        <v>1</v>
      </c>
      <c r="E6" s="78">
        <f>SUM(C6:D6)</f>
        <v>1</v>
      </c>
      <c r="F6" s="28">
        <f>C6/E6</f>
        <v>0</v>
      </c>
      <c r="G6" s="137">
        <f t="shared" ref="G6:G44" si="0">D6/E6</f>
        <v>1</v>
      </c>
      <c r="H6" s="78">
        <v>0</v>
      </c>
      <c r="I6" s="78">
        <v>2</v>
      </c>
      <c r="J6" s="78">
        <f>SUM(H6:I6)</f>
        <v>2</v>
      </c>
      <c r="K6" s="28">
        <f>H6/J6</f>
        <v>0</v>
      </c>
      <c r="L6" s="137">
        <f t="shared" ref="L6:L44" si="1">I6/J6</f>
        <v>1</v>
      </c>
      <c r="M6" s="78">
        <v>0</v>
      </c>
      <c r="N6" s="78">
        <v>1</v>
      </c>
      <c r="O6" s="78">
        <f>SUM(M6:N6)</f>
        <v>1</v>
      </c>
      <c r="P6" s="28">
        <f>M6/O6</f>
        <v>0</v>
      </c>
      <c r="Q6" s="137">
        <f t="shared" ref="Q6:Q44" si="2">N6/O6</f>
        <v>1</v>
      </c>
      <c r="R6" s="78">
        <v>0</v>
      </c>
      <c r="S6" s="78">
        <v>1</v>
      </c>
      <c r="T6" s="78">
        <f>SUM(R6:S6)</f>
        <v>1</v>
      </c>
      <c r="U6" s="28">
        <f>R6/T6</f>
        <v>0</v>
      </c>
      <c r="V6" s="137">
        <f t="shared" ref="V6:V44" si="3">S6/T6</f>
        <v>1</v>
      </c>
      <c r="W6" s="78">
        <v>0</v>
      </c>
      <c r="X6" s="78">
        <v>1</v>
      </c>
      <c r="Y6" s="78">
        <f>SUM(W6:X6)</f>
        <v>1</v>
      </c>
      <c r="Z6" s="28">
        <f>W6/Y6</f>
        <v>0</v>
      </c>
      <c r="AA6" s="137">
        <f t="shared" ref="AA6:AA44" si="4">X6/Y6</f>
        <v>1</v>
      </c>
      <c r="AB6" s="78">
        <v>0</v>
      </c>
      <c r="AC6" s="78">
        <v>2</v>
      </c>
      <c r="AD6" s="78">
        <f>SUM(AB6:AC6)</f>
        <v>2</v>
      </c>
      <c r="AE6" s="28">
        <f>AB6/AD6</f>
        <v>0</v>
      </c>
      <c r="AF6" s="137">
        <f t="shared" ref="AF6:AF44" si="5">AC6/AD6</f>
        <v>1</v>
      </c>
      <c r="AG6" s="78">
        <v>1</v>
      </c>
      <c r="AH6" s="78">
        <v>2</v>
      </c>
      <c r="AI6" s="78">
        <f>SUM(AG6:AH6)</f>
        <v>3</v>
      </c>
      <c r="AJ6" s="28">
        <f>AG6/AI6</f>
        <v>0.33333333333333331</v>
      </c>
      <c r="AK6" s="138">
        <f t="shared" ref="AK6:AK44" si="6">AH6/AI6</f>
        <v>0.66666666666666663</v>
      </c>
      <c r="AL6" s="78">
        <v>2</v>
      </c>
      <c r="AM6" s="78">
        <v>1</v>
      </c>
      <c r="AN6" s="78">
        <f>SUM(AL6:AM6)</f>
        <v>3</v>
      </c>
      <c r="AO6" s="28">
        <f>AL6/AN6</f>
        <v>0.66666666666666663</v>
      </c>
      <c r="AP6" s="138">
        <f t="shared" ref="AP6" si="7">AM6/AN6</f>
        <v>0.33333333333333331</v>
      </c>
    </row>
    <row r="7" spans="1:42" ht="18" customHeight="1" x14ac:dyDescent="0.35">
      <c r="A7" s="33"/>
      <c r="B7" s="25" t="s">
        <v>56</v>
      </c>
      <c r="C7" s="78">
        <v>0</v>
      </c>
      <c r="D7" s="78">
        <v>0</v>
      </c>
      <c r="E7" s="78">
        <f>SUM(C7:D7)</f>
        <v>0</v>
      </c>
      <c r="F7" s="28" t="s">
        <v>46</v>
      </c>
      <c r="G7" s="137" t="s">
        <v>46</v>
      </c>
      <c r="H7" s="78">
        <v>0</v>
      </c>
      <c r="I7" s="78">
        <v>0</v>
      </c>
      <c r="J7" s="78">
        <f>SUM(H7:I7)</f>
        <v>0</v>
      </c>
      <c r="K7" s="28" t="s">
        <v>46</v>
      </c>
      <c r="L7" s="137" t="s">
        <v>46</v>
      </c>
      <c r="M7" s="78">
        <v>0</v>
      </c>
      <c r="N7" s="78">
        <v>0</v>
      </c>
      <c r="O7" s="78">
        <f>SUM(M7:N7)</f>
        <v>0</v>
      </c>
      <c r="P7" s="28" t="s">
        <v>46</v>
      </c>
      <c r="Q7" s="137" t="s">
        <v>46</v>
      </c>
      <c r="R7" s="78">
        <v>0</v>
      </c>
      <c r="S7" s="78">
        <v>0</v>
      </c>
      <c r="T7" s="78">
        <f>SUM(R7:S7)</f>
        <v>0</v>
      </c>
      <c r="U7" s="28" t="s">
        <v>46</v>
      </c>
      <c r="V7" s="137" t="s">
        <v>46</v>
      </c>
      <c r="W7" s="78">
        <v>0</v>
      </c>
      <c r="X7" s="78">
        <v>0</v>
      </c>
      <c r="Y7" s="78">
        <f>SUM(W7:X7)</f>
        <v>0</v>
      </c>
      <c r="Z7" s="28" t="s">
        <v>46</v>
      </c>
      <c r="AA7" s="137" t="s">
        <v>46</v>
      </c>
      <c r="AB7" s="78">
        <v>0</v>
      </c>
      <c r="AC7" s="78">
        <v>0</v>
      </c>
      <c r="AD7" s="78">
        <f>SUM(AB7:AC7)</f>
        <v>0</v>
      </c>
      <c r="AE7" s="28" t="s">
        <v>46</v>
      </c>
      <c r="AF7" s="137" t="s">
        <v>46</v>
      </c>
      <c r="AG7" s="78">
        <v>0</v>
      </c>
      <c r="AH7" s="78">
        <v>0</v>
      </c>
      <c r="AI7" s="78">
        <f>SUM(AG7:AH7)</f>
        <v>0</v>
      </c>
      <c r="AJ7" s="28" t="s">
        <v>46</v>
      </c>
      <c r="AK7" s="138" t="s">
        <v>46</v>
      </c>
      <c r="AL7" s="78">
        <v>0</v>
      </c>
      <c r="AM7" s="78">
        <v>0</v>
      </c>
      <c r="AN7" s="78">
        <f>SUM(AL7:AM7)</f>
        <v>0</v>
      </c>
      <c r="AO7" s="28" t="s">
        <v>46</v>
      </c>
      <c r="AP7" s="138" t="s">
        <v>46</v>
      </c>
    </row>
    <row r="8" spans="1:42" s="1" customFormat="1" ht="18" customHeight="1" x14ac:dyDescent="0.35">
      <c r="A8" s="34"/>
      <c r="B8" s="123" t="s">
        <v>23</v>
      </c>
      <c r="C8" s="97">
        <f>SUM(C5:C7)</f>
        <v>0</v>
      </c>
      <c r="D8" s="97">
        <f>SUM(D5:D7)</f>
        <v>2</v>
      </c>
      <c r="E8" s="97">
        <f>SUM(E5:E7)</f>
        <v>2</v>
      </c>
      <c r="F8" s="30">
        <f t="shared" ref="F8:F34" si="8">C8/E8</f>
        <v>0</v>
      </c>
      <c r="G8" s="139">
        <f t="shared" si="0"/>
        <v>1</v>
      </c>
      <c r="H8" s="97">
        <f>SUM(H5:H7)</f>
        <v>0</v>
      </c>
      <c r="I8" s="97">
        <f>SUM(I5:I7)</f>
        <v>3</v>
      </c>
      <c r="J8" s="97">
        <f>SUM(J5:J7)</f>
        <v>3</v>
      </c>
      <c r="K8" s="30">
        <f t="shared" ref="K8:K34" si="9">H8/J8</f>
        <v>0</v>
      </c>
      <c r="L8" s="139">
        <f t="shared" si="1"/>
        <v>1</v>
      </c>
      <c r="M8" s="97">
        <f>SUM(M5:M7)</f>
        <v>0</v>
      </c>
      <c r="N8" s="97">
        <f>SUM(N5:N7)</f>
        <v>2</v>
      </c>
      <c r="O8" s="97">
        <f>SUM(O5:O7)</f>
        <v>2</v>
      </c>
      <c r="P8" s="30">
        <f t="shared" ref="P8:P21" si="10">M8/O8</f>
        <v>0</v>
      </c>
      <c r="Q8" s="139">
        <f t="shared" si="2"/>
        <v>1</v>
      </c>
      <c r="R8" s="97">
        <f>SUM(R5:R7)</f>
        <v>0</v>
      </c>
      <c r="S8" s="97">
        <f>SUM(S5:S7)</f>
        <v>2</v>
      </c>
      <c r="T8" s="97">
        <f>SUM(T5:T7)</f>
        <v>2</v>
      </c>
      <c r="U8" s="30">
        <f t="shared" ref="U8:U21" si="11">R8/T8</f>
        <v>0</v>
      </c>
      <c r="V8" s="139">
        <f t="shared" si="3"/>
        <v>1</v>
      </c>
      <c r="W8" s="97">
        <f>SUM(W5:W7)</f>
        <v>0</v>
      </c>
      <c r="X8" s="97">
        <f>SUM(X5:X7)</f>
        <v>1</v>
      </c>
      <c r="Y8" s="97">
        <f>SUM(Y5:Y7)</f>
        <v>1</v>
      </c>
      <c r="Z8" s="30">
        <f t="shared" ref="Z8:Z21" si="12">W8/Y8</f>
        <v>0</v>
      </c>
      <c r="AA8" s="139">
        <f t="shared" si="4"/>
        <v>1</v>
      </c>
      <c r="AB8" s="97">
        <f>SUM(AB5:AB7)</f>
        <v>0</v>
      </c>
      <c r="AC8" s="97">
        <f>SUM(AC5:AC7)</f>
        <v>3</v>
      </c>
      <c r="AD8" s="97">
        <f>SUM(AD5:AD7)</f>
        <v>3</v>
      </c>
      <c r="AE8" s="30">
        <f>AB8/AD8</f>
        <v>0</v>
      </c>
      <c r="AF8" s="139">
        <f t="shared" si="5"/>
        <v>1</v>
      </c>
      <c r="AG8" s="97">
        <f>SUM(AG5:AG7)</f>
        <v>1</v>
      </c>
      <c r="AH8" s="97">
        <f>SUM(AH5:AH7)</f>
        <v>3</v>
      </c>
      <c r="AI8" s="97">
        <f>SUM(AI5:AI7)</f>
        <v>4</v>
      </c>
      <c r="AJ8" s="30">
        <f>AG8/AI8</f>
        <v>0.25</v>
      </c>
      <c r="AK8" s="37">
        <f t="shared" si="6"/>
        <v>0.75</v>
      </c>
      <c r="AL8" s="97">
        <f>SUM(AL5:AL7)</f>
        <v>2</v>
      </c>
      <c r="AM8" s="97">
        <f>SUM(AM5:AM7)</f>
        <v>2</v>
      </c>
      <c r="AN8" s="97">
        <f>SUM(AN5:AN7)</f>
        <v>4</v>
      </c>
      <c r="AO8" s="30">
        <f>AL8/AN8</f>
        <v>0.5</v>
      </c>
      <c r="AP8" s="37">
        <f t="shared" ref="AP8:AP10" si="13">AM8/AN8</f>
        <v>0.5</v>
      </c>
    </row>
    <row r="9" spans="1:42" ht="18" customHeight="1" x14ac:dyDescent="0.35">
      <c r="A9" s="25" t="s">
        <v>10</v>
      </c>
      <c r="B9" s="25" t="s">
        <v>49</v>
      </c>
      <c r="C9" s="78">
        <v>2</v>
      </c>
      <c r="D9" s="78">
        <v>2</v>
      </c>
      <c r="E9" s="78">
        <f>SUM(C9:D9)</f>
        <v>4</v>
      </c>
      <c r="F9" s="28">
        <f t="shared" si="8"/>
        <v>0.5</v>
      </c>
      <c r="G9" s="137">
        <f t="shared" si="0"/>
        <v>0.5</v>
      </c>
      <c r="H9" s="78">
        <v>2</v>
      </c>
      <c r="I9" s="78">
        <v>2</v>
      </c>
      <c r="J9" s="78">
        <f>SUM(H9:I9)</f>
        <v>4</v>
      </c>
      <c r="K9" s="28">
        <f t="shared" si="9"/>
        <v>0.5</v>
      </c>
      <c r="L9" s="137">
        <f t="shared" si="1"/>
        <v>0.5</v>
      </c>
      <c r="M9" s="78">
        <v>2</v>
      </c>
      <c r="N9" s="78">
        <v>3</v>
      </c>
      <c r="O9" s="78">
        <f>SUM(M9:N9)</f>
        <v>5</v>
      </c>
      <c r="P9" s="28">
        <f t="shared" si="10"/>
        <v>0.4</v>
      </c>
      <c r="Q9" s="137">
        <f t="shared" si="2"/>
        <v>0.6</v>
      </c>
      <c r="R9" s="78">
        <v>2</v>
      </c>
      <c r="S9" s="78">
        <v>2</v>
      </c>
      <c r="T9" s="78">
        <f>SUM(R9:S9)</f>
        <v>4</v>
      </c>
      <c r="U9" s="28">
        <f t="shared" si="11"/>
        <v>0.5</v>
      </c>
      <c r="V9" s="137">
        <f t="shared" si="3"/>
        <v>0.5</v>
      </c>
      <c r="W9" s="78">
        <v>1</v>
      </c>
      <c r="X9" s="78">
        <v>3</v>
      </c>
      <c r="Y9" s="78">
        <f>SUM(W9:X9)</f>
        <v>4</v>
      </c>
      <c r="Z9" s="28">
        <f t="shared" si="12"/>
        <v>0.25</v>
      </c>
      <c r="AA9" s="137">
        <f t="shared" si="4"/>
        <v>0.75</v>
      </c>
      <c r="AB9" s="78">
        <v>1</v>
      </c>
      <c r="AC9" s="78">
        <v>3</v>
      </c>
      <c r="AD9" s="78">
        <f>SUM(AB9:AC9)</f>
        <v>4</v>
      </c>
      <c r="AE9" s="28">
        <f>AB9/AD9</f>
        <v>0.25</v>
      </c>
      <c r="AF9" s="137">
        <f t="shared" si="5"/>
        <v>0.75</v>
      </c>
      <c r="AG9" s="78">
        <v>0</v>
      </c>
      <c r="AH9" s="78">
        <v>2</v>
      </c>
      <c r="AI9" s="78">
        <f>SUM(AG9:AH9)</f>
        <v>2</v>
      </c>
      <c r="AJ9" s="28">
        <f>AG9/AI9</f>
        <v>0</v>
      </c>
      <c r="AK9" s="138">
        <f t="shared" si="6"/>
        <v>1</v>
      </c>
      <c r="AL9" s="78">
        <v>0</v>
      </c>
      <c r="AM9" s="78">
        <v>2</v>
      </c>
      <c r="AN9" s="78">
        <f>SUM(AL9:AM9)</f>
        <v>2</v>
      </c>
      <c r="AO9" s="28">
        <f>AL9/AN9</f>
        <v>0</v>
      </c>
      <c r="AP9" s="138">
        <f t="shared" si="13"/>
        <v>1</v>
      </c>
    </row>
    <row r="10" spans="1:42" ht="18" customHeight="1" x14ac:dyDescent="0.35">
      <c r="A10" s="33"/>
      <c r="B10" s="25" t="s">
        <v>55</v>
      </c>
      <c r="C10" s="78">
        <v>2</v>
      </c>
      <c r="D10" s="78">
        <v>0</v>
      </c>
      <c r="E10" s="78">
        <f>SUM(C10:D10)</f>
        <v>2</v>
      </c>
      <c r="F10" s="28">
        <f t="shared" si="8"/>
        <v>1</v>
      </c>
      <c r="G10" s="137">
        <f t="shared" si="0"/>
        <v>0</v>
      </c>
      <c r="H10" s="78">
        <v>2</v>
      </c>
      <c r="I10" s="78">
        <v>1</v>
      </c>
      <c r="J10" s="78">
        <f>SUM(H10:I10)</f>
        <v>3</v>
      </c>
      <c r="K10" s="28">
        <f t="shared" si="9"/>
        <v>0.66666666666666663</v>
      </c>
      <c r="L10" s="137">
        <f t="shared" si="1"/>
        <v>0.33333333333333331</v>
      </c>
      <c r="M10" s="78">
        <v>2</v>
      </c>
      <c r="N10" s="78">
        <v>1</v>
      </c>
      <c r="O10" s="78">
        <f>SUM(M10:N10)</f>
        <v>3</v>
      </c>
      <c r="P10" s="28">
        <f t="shared" si="10"/>
        <v>0.66666666666666663</v>
      </c>
      <c r="Q10" s="137">
        <f t="shared" si="2"/>
        <v>0.33333333333333331</v>
      </c>
      <c r="R10" s="78">
        <v>1</v>
      </c>
      <c r="S10" s="78">
        <v>1</v>
      </c>
      <c r="T10" s="78">
        <f>SUM(R10:S10)</f>
        <v>2</v>
      </c>
      <c r="U10" s="28">
        <f t="shared" si="11"/>
        <v>0.5</v>
      </c>
      <c r="V10" s="137">
        <f t="shared" si="3"/>
        <v>0.5</v>
      </c>
      <c r="W10" s="78">
        <v>1</v>
      </c>
      <c r="X10" s="78">
        <v>1</v>
      </c>
      <c r="Y10" s="78">
        <f>SUM(W10:X10)</f>
        <v>2</v>
      </c>
      <c r="Z10" s="28">
        <f t="shared" si="12"/>
        <v>0.5</v>
      </c>
      <c r="AA10" s="137">
        <f t="shared" si="4"/>
        <v>0.5</v>
      </c>
      <c r="AB10" s="78">
        <v>2</v>
      </c>
      <c r="AC10" s="78">
        <v>2</v>
      </c>
      <c r="AD10" s="78">
        <f>SUM(AB10:AC10)</f>
        <v>4</v>
      </c>
      <c r="AE10" s="28">
        <f>AB10/AD10</f>
        <v>0.5</v>
      </c>
      <c r="AF10" s="137">
        <f t="shared" si="5"/>
        <v>0.5</v>
      </c>
      <c r="AG10" s="78">
        <v>3</v>
      </c>
      <c r="AH10" s="78">
        <v>1</v>
      </c>
      <c r="AI10" s="78">
        <f>SUM(AG10:AH10)</f>
        <v>4</v>
      </c>
      <c r="AJ10" s="28">
        <f>AG10/AI10</f>
        <v>0.75</v>
      </c>
      <c r="AK10" s="138">
        <f t="shared" si="6"/>
        <v>0.25</v>
      </c>
      <c r="AL10" s="78">
        <v>4</v>
      </c>
      <c r="AM10" s="78">
        <v>2</v>
      </c>
      <c r="AN10" s="78">
        <f>SUM(AL10:AM10)</f>
        <v>6</v>
      </c>
      <c r="AO10" s="28">
        <f>AL10/AN10</f>
        <v>0.66666666666666663</v>
      </c>
      <c r="AP10" s="138">
        <f t="shared" si="13"/>
        <v>0.33333333333333331</v>
      </c>
    </row>
    <row r="11" spans="1:42" ht="18" customHeight="1" x14ac:dyDescent="0.35">
      <c r="A11" s="33"/>
      <c r="B11" s="25" t="s">
        <v>56</v>
      </c>
      <c r="C11" s="78">
        <v>0</v>
      </c>
      <c r="D11" s="78">
        <v>1</v>
      </c>
      <c r="E11" s="78">
        <f>SUM(C11:D11)</f>
        <v>1</v>
      </c>
      <c r="F11" s="28">
        <f t="shared" si="8"/>
        <v>0</v>
      </c>
      <c r="G11" s="137">
        <f t="shared" si="0"/>
        <v>1</v>
      </c>
      <c r="H11" s="78">
        <v>0</v>
      </c>
      <c r="I11" s="78">
        <v>1</v>
      </c>
      <c r="J11" s="78">
        <f>SUM(H11:I11)</f>
        <v>1</v>
      </c>
      <c r="K11" s="28">
        <f t="shared" si="9"/>
        <v>0</v>
      </c>
      <c r="L11" s="137">
        <f t="shared" si="1"/>
        <v>1</v>
      </c>
      <c r="M11" s="78">
        <v>0</v>
      </c>
      <c r="N11" s="78">
        <v>1</v>
      </c>
      <c r="O11" s="78">
        <f>SUM(M11:N11)</f>
        <v>1</v>
      </c>
      <c r="P11" s="28">
        <f t="shared" si="10"/>
        <v>0</v>
      </c>
      <c r="Q11" s="137">
        <f t="shared" si="2"/>
        <v>1</v>
      </c>
      <c r="R11" s="78">
        <v>0</v>
      </c>
      <c r="S11" s="78">
        <v>1</v>
      </c>
      <c r="T11" s="78">
        <f>SUM(R11:S11)</f>
        <v>1</v>
      </c>
      <c r="U11" s="28">
        <f t="shared" si="11"/>
        <v>0</v>
      </c>
      <c r="V11" s="137">
        <f t="shared" si="3"/>
        <v>1</v>
      </c>
      <c r="W11" s="78">
        <v>0</v>
      </c>
      <c r="X11" s="78">
        <v>1</v>
      </c>
      <c r="Y11" s="78">
        <f>SUM(W11:X11)</f>
        <v>1</v>
      </c>
      <c r="Z11" s="28">
        <f t="shared" si="12"/>
        <v>0</v>
      </c>
      <c r="AA11" s="137">
        <f t="shared" si="4"/>
        <v>1</v>
      </c>
      <c r="AB11" s="78">
        <v>0</v>
      </c>
      <c r="AC11" s="78">
        <v>0</v>
      </c>
      <c r="AD11" s="78">
        <f>SUM(AB11:AC11)</f>
        <v>0</v>
      </c>
      <c r="AE11" s="28" t="s">
        <v>46</v>
      </c>
      <c r="AF11" s="137" t="s">
        <v>46</v>
      </c>
      <c r="AG11" s="78">
        <v>0</v>
      </c>
      <c r="AH11" s="78">
        <v>0</v>
      </c>
      <c r="AI11" s="78">
        <f>SUM(AG11:AH11)</f>
        <v>0</v>
      </c>
      <c r="AJ11" s="28" t="s">
        <v>46</v>
      </c>
      <c r="AK11" s="138" t="s">
        <v>46</v>
      </c>
      <c r="AL11" s="78">
        <v>0</v>
      </c>
      <c r="AM11" s="78">
        <v>0</v>
      </c>
      <c r="AN11" s="78">
        <f>SUM(AL11:AM11)</f>
        <v>0</v>
      </c>
      <c r="AO11" s="28" t="s">
        <v>46</v>
      </c>
      <c r="AP11" s="138" t="s">
        <v>46</v>
      </c>
    </row>
    <row r="12" spans="1:42" s="1" customFormat="1" ht="18" customHeight="1" x14ac:dyDescent="0.35">
      <c r="A12" s="34"/>
      <c r="B12" s="123" t="s">
        <v>23</v>
      </c>
      <c r="C12" s="97">
        <f>SUM(C9:C11)</f>
        <v>4</v>
      </c>
      <c r="D12" s="97">
        <f>SUM(D9:D11)</f>
        <v>3</v>
      </c>
      <c r="E12" s="97">
        <f>SUM(E9:E11)</f>
        <v>7</v>
      </c>
      <c r="F12" s="30">
        <f t="shared" si="8"/>
        <v>0.5714285714285714</v>
      </c>
      <c r="G12" s="139">
        <f t="shared" si="0"/>
        <v>0.42857142857142855</v>
      </c>
      <c r="H12" s="97">
        <f>SUM(H9:H11)</f>
        <v>4</v>
      </c>
      <c r="I12" s="97">
        <f>SUM(I9:I11)</f>
        <v>4</v>
      </c>
      <c r="J12" s="97">
        <f>SUM(J9:J11)</f>
        <v>8</v>
      </c>
      <c r="K12" s="30">
        <f t="shared" si="9"/>
        <v>0.5</v>
      </c>
      <c r="L12" s="139">
        <f t="shared" si="1"/>
        <v>0.5</v>
      </c>
      <c r="M12" s="97">
        <f>SUM(M9:M11)</f>
        <v>4</v>
      </c>
      <c r="N12" s="97">
        <f>SUM(N9:N11)</f>
        <v>5</v>
      </c>
      <c r="O12" s="97">
        <f>SUM(O9:O11)</f>
        <v>9</v>
      </c>
      <c r="P12" s="30">
        <f t="shared" si="10"/>
        <v>0.44444444444444442</v>
      </c>
      <c r="Q12" s="139">
        <f t="shared" si="2"/>
        <v>0.55555555555555558</v>
      </c>
      <c r="R12" s="97">
        <f>SUM(R9:R11)</f>
        <v>3</v>
      </c>
      <c r="S12" s="97">
        <f>SUM(S9:S11)</f>
        <v>4</v>
      </c>
      <c r="T12" s="97">
        <f>SUM(T9:T11)</f>
        <v>7</v>
      </c>
      <c r="U12" s="30">
        <f t="shared" si="11"/>
        <v>0.42857142857142855</v>
      </c>
      <c r="V12" s="139">
        <f t="shared" si="3"/>
        <v>0.5714285714285714</v>
      </c>
      <c r="W12" s="97">
        <f>SUM(W9:W11)</f>
        <v>2</v>
      </c>
      <c r="X12" s="97">
        <f>SUM(X9:X11)</f>
        <v>5</v>
      </c>
      <c r="Y12" s="97">
        <f>SUM(Y9:Y11)</f>
        <v>7</v>
      </c>
      <c r="Z12" s="30">
        <f t="shared" si="12"/>
        <v>0.2857142857142857</v>
      </c>
      <c r="AA12" s="139">
        <f t="shared" si="4"/>
        <v>0.7142857142857143</v>
      </c>
      <c r="AB12" s="97">
        <f>SUM(AB9:AB11)</f>
        <v>3</v>
      </c>
      <c r="AC12" s="97">
        <f>SUM(AC9:AC11)</f>
        <v>5</v>
      </c>
      <c r="AD12" s="97">
        <f>SUM(AD9:AD11)</f>
        <v>8</v>
      </c>
      <c r="AE12" s="30">
        <f t="shared" ref="AE12:AE21" si="14">AB12/AD12</f>
        <v>0.375</v>
      </c>
      <c r="AF12" s="139">
        <f t="shared" si="5"/>
        <v>0.625</v>
      </c>
      <c r="AG12" s="97">
        <f>SUM(AG9:AG11)</f>
        <v>3</v>
      </c>
      <c r="AH12" s="97">
        <f>SUM(AH9:AH11)</f>
        <v>3</v>
      </c>
      <c r="AI12" s="97">
        <f>SUM(AI9:AI11)</f>
        <v>6</v>
      </c>
      <c r="AJ12" s="30">
        <f t="shared" ref="AJ12:AJ21" si="15">AG12/AI12</f>
        <v>0.5</v>
      </c>
      <c r="AK12" s="37">
        <f t="shared" si="6"/>
        <v>0.5</v>
      </c>
      <c r="AL12" s="97">
        <f>SUM(AL9:AL11)</f>
        <v>4</v>
      </c>
      <c r="AM12" s="97">
        <f>SUM(AM9:AM11)</f>
        <v>4</v>
      </c>
      <c r="AN12" s="97">
        <f>SUM(AN9:AN11)</f>
        <v>8</v>
      </c>
      <c r="AO12" s="30">
        <f t="shared" ref="AO12:AO14" si="16">AL12/AN12</f>
        <v>0.5</v>
      </c>
      <c r="AP12" s="37">
        <f t="shared" ref="AP12:AP14" si="17">AM12/AN12</f>
        <v>0.5</v>
      </c>
    </row>
    <row r="13" spans="1:42" ht="18" customHeight="1" x14ac:dyDescent="0.35">
      <c r="A13" s="25" t="s">
        <v>11</v>
      </c>
      <c r="B13" s="25" t="s">
        <v>49</v>
      </c>
      <c r="C13" s="78">
        <v>2</v>
      </c>
      <c r="D13" s="78">
        <v>8</v>
      </c>
      <c r="E13" s="78">
        <f>SUM(C13:D13)</f>
        <v>10</v>
      </c>
      <c r="F13" s="28">
        <f t="shared" si="8"/>
        <v>0.2</v>
      </c>
      <c r="G13" s="137">
        <f t="shared" si="0"/>
        <v>0.8</v>
      </c>
      <c r="H13" s="78">
        <v>3</v>
      </c>
      <c r="I13" s="78">
        <v>10</v>
      </c>
      <c r="J13" s="78">
        <f>SUM(H13:I13)</f>
        <v>13</v>
      </c>
      <c r="K13" s="28">
        <f t="shared" si="9"/>
        <v>0.23076923076923078</v>
      </c>
      <c r="L13" s="137">
        <f t="shared" si="1"/>
        <v>0.76923076923076927</v>
      </c>
      <c r="M13" s="78">
        <v>6</v>
      </c>
      <c r="N13" s="78">
        <v>11</v>
      </c>
      <c r="O13" s="78">
        <f>SUM(M13:N13)</f>
        <v>17</v>
      </c>
      <c r="P13" s="28">
        <f t="shared" si="10"/>
        <v>0.35294117647058826</v>
      </c>
      <c r="Q13" s="137">
        <f t="shared" si="2"/>
        <v>0.6470588235294118</v>
      </c>
      <c r="R13" s="78">
        <v>5</v>
      </c>
      <c r="S13" s="78">
        <v>9</v>
      </c>
      <c r="T13" s="78">
        <f>SUM(R13:S13)</f>
        <v>14</v>
      </c>
      <c r="U13" s="28">
        <f t="shared" si="11"/>
        <v>0.35714285714285715</v>
      </c>
      <c r="V13" s="137">
        <f t="shared" si="3"/>
        <v>0.6428571428571429</v>
      </c>
      <c r="W13" s="78">
        <v>5</v>
      </c>
      <c r="X13" s="78">
        <v>6</v>
      </c>
      <c r="Y13" s="78">
        <f>SUM(W13:X13)</f>
        <v>11</v>
      </c>
      <c r="Z13" s="28">
        <f t="shared" si="12"/>
        <v>0.45454545454545453</v>
      </c>
      <c r="AA13" s="137">
        <f t="shared" si="4"/>
        <v>0.54545454545454541</v>
      </c>
      <c r="AB13" s="78">
        <v>5</v>
      </c>
      <c r="AC13" s="78">
        <v>6</v>
      </c>
      <c r="AD13" s="78">
        <f>SUM(AB13:AC13)</f>
        <v>11</v>
      </c>
      <c r="AE13" s="28">
        <f t="shared" si="14"/>
        <v>0.45454545454545453</v>
      </c>
      <c r="AF13" s="137">
        <f t="shared" si="5"/>
        <v>0.54545454545454541</v>
      </c>
      <c r="AG13" s="78">
        <v>5</v>
      </c>
      <c r="AH13" s="78">
        <v>7</v>
      </c>
      <c r="AI13" s="78">
        <f>SUM(AG13:AH13)</f>
        <v>12</v>
      </c>
      <c r="AJ13" s="28">
        <f t="shared" si="15"/>
        <v>0.41666666666666669</v>
      </c>
      <c r="AK13" s="138">
        <f t="shared" si="6"/>
        <v>0.58333333333333337</v>
      </c>
      <c r="AL13" s="78">
        <v>3</v>
      </c>
      <c r="AM13" s="78">
        <v>8</v>
      </c>
      <c r="AN13" s="78">
        <f>SUM(AL13:AM13)</f>
        <v>11</v>
      </c>
      <c r="AO13" s="28">
        <f t="shared" si="16"/>
        <v>0.27272727272727271</v>
      </c>
      <c r="AP13" s="138">
        <f t="shared" si="17"/>
        <v>0.72727272727272729</v>
      </c>
    </row>
    <row r="14" spans="1:42" ht="18" customHeight="1" x14ac:dyDescent="0.35">
      <c r="A14" s="33"/>
      <c r="B14" s="25" t="s">
        <v>55</v>
      </c>
      <c r="C14" s="78">
        <v>1</v>
      </c>
      <c r="D14" s="78">
        <v>1</v>
      </c>
      <c r="E14" s="78">
        <f>SUM(C14:D14)</f>
        <v>2</v>
      </c>
      <c r="F14" s="28">
        <f t="shared" si="8"/>
        <v>0.5</v>
      </c>
      <c r="G14" s="137">
        <f t="shared" si="0"/>
        <v>0.5</v>
      </c>
      <c r="H14" s="78">
        <v>1</v>
      </c>
      <c r="I14" s="78">
        <v>0</v>
      </c>
      <c r="J14" s="78">
        <f>SUM(H14:I14)</f>
        <v>1</v>
      </c>
      <c r="K14" s="28">
        <f t="shared" si="9"/>
        <v>1</v>
      </c>
      <c r="L14" s="137">
        <f t="shared" si="1"/>
        <v>0</v>
      </c>
      <c r="M14" s="78">
        <v>3</v>
      </c>
      <c r="N14" s="78">
        <v>2</v>
      </c>
      <c r="O14" s="78">
        <f>SUM(M14:N14)</f>
        <v>5</v>
      </c>
      <c r="P14" s="28">
        <f t="shared" si="10"/>
        <v>0.6</v>
      </c>
      <c r="Q14" s="137">
        <f t="shared" si="2"/>
        <v>0.4</v>
      </c>
      <c r="R14" s="78">
        <v>1</v>
      </c>
      <c r="S14" s="78">
        <v>2</v>
      </c>
      <c r="T14" s="78">
        <f>SUM(R14:S14)</f>
        <v>3</v>
      </c>
      <c r="U14" s="28">
        <f t="shared" si="11"/>
        <v>0.33333333333333331</v>
      </c>
      <c r="V14" s="137">
        <f t="shared" si="3"/>
        <v>0.66666666666666663</v>
      </c>
      <c r="W14" s="78">
        <v>1</v>
      </c>
      <c r="X14" s="78">
        <v>2</v>
      </c>
      <c r="Y14" s="78">
        <f>SUM(W14:X14)</f>
        <v>3</v>
      </c>
      <c r="Z14" s="28">
        <f t="shared" si="12"/>
        <v>0.33333333333333331</v>
      </c>
      <c r="AA14" s="137">
        <f t="shared" si="4"/>
        <v>0.66666666666666663</v>
      </c>
      <c r="AB14" s="78">
        <v>1</v>
      </c>
      <c r="AC14" s="78">
        <v>2</v>
      </c>
      <c r="AD14" s="78">
        <f>SUM(AB14:AC14)</f>
        <v>3</v>
      </c>
      <c r="AE14" s="28">
        <f t="shared" si="14"/>
        <v>0.33333333333333331</v>
      </c>
      <c r="AF14" s="137">
        <f t="shared" si="5"/>
        <v>0.66666666666666663</v>
      </c>
      <c r="AG14" s="78">
        <v>2</v>
      </c>
      <c r="AH14" s="78">
        <v>2</v>
      </c>
      <c r="AI14" s="78">
        <f>SUM(AG14:AH14)</f>
        <v>4</v>
      </c>
      <c r="AJ14" s="28">
        <f t="shared" si="15"/>
        <v>0.5</v>
      </c>
      <c r="AK14" s="138">
        <f t="shared" si="6"/>
        <v>0.5</v>
      </c>
      <c r="AL14" s="78">
        <v>3</v>
      </c>
      <c r="AM14" s="78">
        <v>2</v>
      </c>
      <c r="AN14" s="78">
        <f>SUM(AL14:AM14)</f>
        <v>5</v>
      </c>
      <c r="AO14" s="28">
        <f t="shared" si="16"/>
        <v>0.6</v>
      </c>
      <c r="AP14" s="138">
        <f t="shared" si="17"/>
        <v>0.4</v>
      </c>
    </row>
    <row r="15" spans="1:42" ht="18" customHeight="1" x14ac:dyDescent="0.35">
      <c r="A15" s="33"/>
      <c r="B15" s="25" t="s">
        <v>56</v>
      </c>
      <c r="C15" s="78">
        <v>1</v>
      </c>
      <c r="D15" s="78">
        <v>3</v>
      </c>
      <c r="E15" s="78">
        <f>SUM(C15:D15)</f>
        <v>4</v>
      </c>
      <c r="F15" s="28">
        <f t="shared" si="8"/>
        <v>0.25</v>
      </c>
      <c r="G15" s="137">
        <f t="shared" si="0"/>
        <v>0.75</v>
      </c>
      <c r="H15" s="78">
        <v>1</v>
      </c>
      <c r="I15" s="78">
        <v>2</v>
      </c>
      <c r="J15" s="78">
        <f>SUM(H15:I15)</f>
        <v>3</v>
      </c>
      <c r="K15" s="28">
        <f t="shared" si="9"/>
        <v>0.33333333333333331</v>
      </c>
      <c r="L15" s="137">
        <f t="shared" si="1"/>
        <v>0.66666666666666663</v>
      </c>
      <c r="M15" s="78">
        <v>0</v>
      </c>
      <c r="N15" s="78">
        <v>1</v>
      </c>
      <c r="O15" s="78">
        <f>SUM(M15:N15)</f>
        <v>1</v>
      </c>
      <c r="P15" s="28">
        <f t="shared" si="10"/>
        <v>0</v>
      </c>
      <c r="Q15" s="137">
        <f t="shared" si="2"/>
        <v>1</v>
      </c>
      <c r="R15" s="78">
        <v>0</v>
      </c>
      <c r="S15" s="78">
        <v>1</v>
      </c>
      <c r="T15" s="78">
        <f>SUM(R15:S15)</f>
        <v>1</v>
      </c>
      <c r="U15" s="28">
        <f t="shared" si="11"/>
        <v>0</v>
      </c>
      <c r="V15" s="137">
        <f t="shared" si="3"/>
        <v>1</v>
      </c>
      <c r="W15" s="78">
        <v>0</v>
      </c>
      <c r="X15" s="78">
        <v>1</v>
      </c>
      <c r="Y15" s="78">
        <f>SUM(W15:X15)</f>
        <v>1</v>
      </c>
      <c r="Z15" s="28">
        <f t="shared" si="12"/>
        <v>0</v>
      </c>
      <c r="AA15" s="137">
        <f t="shared" si="4"/>
        <v>1</v>
      </c>
      <c r="AB15" s="78">
        <v>0</v>
      </c>
      <c r="AC15" s="78">
        <v>1</v>
      </c>
      <c r="AD15" s="78">
        <f>SUM(AB15:AC15)</f>
        <v>1</v>
      </c>
      <c r="AE15" s="28">
        <f t="shared" si="14"/>
        <v>0</v>
      </c>
      <c r="AF15" s="137">
        <f t="shared" si="5"/>
        <v>1</v>
      </c>
      <c r="AG15" s="78">
        <v>0</v>
      </c>
      <c r="AH15" s="78">
        <v>0</v>
      </c>
      <c r="AI15" s="78">
        <f>SUM(AG15:AH15)</f>
        <v>0</v>
      </c>
      <c r="AJ15" s="28" t="s">
        <v>46</v>
      </c>
      <c r="AK15" s="138" t="s">
        <v>46</v>
      </c>
      <c r="AL15" s="78">
        <v>0</v>
      </c>
      <c r="AM15" s="78">
        <v>0</v>
      </c>
      <c r="AN15" s="78">
        <f>SUM(AL15:AM15)</f>
        <v>0</v>
      </c>
      <c r="AO15" s="28" t="s">
        <v>46</v>
      </c>
      <c r="AP15" s="138" t="s">
        <v>46</v>
      </c>
    </row>
    <row r="16" spans="1:42" s="1" customFormat="1" ht="18" customHeight="1" x14ac:dyDescent="0.35">
      <c r="A16" s="34"/>
      <c r="B16" s="123" t="s">
        <v>23</v>
      </c>
      <c r="C16" s="97">
        <f>SUM(C13:C15)</f>
        <v>4</v>
      </c>
      <c r="D16" s="97">
        <f>SUM(D13:D15)</f>
        <v>12</v>
      </c>
      <c r="E16" s="97">
        <f>SUM(E13:E15)</f>
        <v>16</v>
      </c>
      <c r="F16" s="30">
        <f t="shared" si="8"/>
        <v>0.25</v>
      </c>
      <c r="G16" s="139">
        <f t="shared" si="0"/>
        <v>0.75</v>
      </c>
      <c r="H16" s="97">
        <f>SUM(H13:H15)</f>
        <v>5</v>
      </c>
      <c r="I16" s="97">
        <f>SUM(I13:I15)</f>
        <v>12</v>
      </c>
      <c r="J16" s="97">
        <f>SUM(J13:J15)</f>
        <v>17</v>
      </c>
      <c r="K16" s="30">
        <f t="shared" si="9"/>
        <v>0.29411764705882354</v>
      </c>
      <c r="L16" s="139">
        <f t="shared" si="1"/>
        <v>0.70588235294117652</v>
      </c>
      <c r="M16" s="97">
        <f>SUM(M13:M15)</f>
        <v>9</v>
      </c>
      <c r="N16" s="97">
        <f>SUM(N13:N15)</f>
        <v>14</v>
      </c>
      <c r="O16" s="97">
        <f>SUM(O13:O15)</f>
        <v>23</v>
      </c>
      <c r="P16" s="30">
        <f t="shared" si="10"/>
        <v>0.39130434782608697</v>
      </c>
      <c r="Q16" s="139">
        <f t="shared" si="2"/>
        <v>0.60869565217391308</v>
      </c>
      <c r="R16" s="97">
        <f>SUM(R13:R15)</f>
        <v>6</v>
      </c>
      <c r="S16" s="97">
        <f>SUM(S13:S15)</f>
        <v>12</v>
      </c>
      <c r="T16" s="97">
        <f>SUM(T13:T15)</f>
        <v>18</v>
      </c>
      <c r="U16" s="30">
        <f t="shared" si="11"/>
        <v>0.33333333333333331</v>
      </c>
      <c r="V16" s="139">
        <f t="shared" si="3"/>
        <v>0.66666666666666663</v>
      </c>
      <c r="W16" s="97">
        <f>SUM(W13:W15)</f>
        <v>6</v>
      </c>
      <c r="X16" s="97">
        <f>SUM(X13:X15)</f>
        <v>9</v>
      </c>
      <c r="Y16" s="97">
        <f>SUM(Y13:Y15)</f>
        <v>15</v>
      </c>
      <c r="Z16" s="30">
        <f t="shared" si="12"/>
        <v>0.4</v>
      </c>
      <c r="AA16" s="139">
        <f t="shared" si="4"/>
        <v>0.6</v>
      </c>
      <c r="AB16" s="97">
        <f>SUM(AB13:AB15)</f>
        <v>6</v>
      </c>
      <c r="AC16" s="97">
        <f>SUM(AC13:AC15)</f>
        <v>9</v>
      </c>
      <c r="AD16" s="97">
        <f>SUM(AD13:AD15)</f>
        <v>15</v>
      </c>
      <c r="AE16" s="30">
        <f t="shared" si="14"/>
        <v>0.4</v>
      </c>
      <c r="AF16" s="139">
        <f t="shared" si="5"/>
        <v>0.6</v>
      </c>
      <c r="AG16" s="97">
        <f>SUM(AG13:AG15)</f>
        <v>7</v>
      </c>
      <c r="AH16" s="97">
        <f>SUM(AH13:AH15)</f>
        <v>9</v>
      </c>
      <c r="AI16" s="97">
        <f>SUM(AI13:AI15)</f>
        <v>16</v>
      </c>
      <c r="AJ16" s="30">
        <f t="shared" si="15"/>
        <v>0.4375</v>
      </c>
      <c r="AK16" s="37">
        <f t="shared" si="6"/>
        <v>0.5625</v>
      </c>
      <c r="AL16" s="97">
        <f>SUM(AL13:AL15)</f>
        <v>6</v>
      </c>
      <c r="AM16" s="97">
        <f>SUM(AM13:AM15)</f>
        <v>10</v>
      </c>
      <c r="AN16" s="97">
        <f>SUM(AN13:AN15)</f>
        <v>16</v>
      </c>
      <c r="AO16" s="30">
        <f t="shared" ref="AO16:AO21" si="18">AL16/AN16</f>
        <v>0.375</v>
      </c>
      <c r="AP16" s="37">
        <f t="shared" ref="AP16:AP22" si="19">AM16/AN16</f>
        <v>0.625</v>
      </c>
    </row>
    <row r="17" spans="1:42" ht="18" customHeight="1" x14ac:dyDescent="0.35">
      <c r="A17" s="25" t="s">
        <v>12</v>
      </c>
      <c r="B17" s="25" t="s">
        <v>49</v>
      </c>
      <c r="C17" s="78">
        <v>7</v>
      </c>
      <c r="D17" s="78">
        <v>25</v>
      </c>
      <c r="E17" s="78">
        <f>SUM(C17:D17)</f>
        <v>32</v>
      </c>
      <c r="F17" s="28">
        <f t="shared" si="8"/>
        <v>0.21875</v>
      </c>
      <c r="G17" s="137">
        <f t="shared" si="0"/>
        <v>0.78125</v>
      </c>
      <c r="H17" s="78">
        <v>9</v>
      </c>
      <c r="I17" s="78">
        <v>28</v>
      </c>
      <c r="J17" s="78">
        <f>SUM(H17:I17)</f>
        <v>37</v>
      </c>
      <c r="K17" s="28">
        <f t="shared" si="9"/>
        <v>0.24324324324324326</v>
      </c>
      <c r="L17" s="137">
        <f t="shared" si="1"/>
        <v>0.7567567567567568</v>
      </c>
      <c r="M17" s="78">
        <v>8</v>
      </c>
      <c r="N17" s="78">
        <v>25</v>
      </c>
      <c r="O17" s="78">
        <f>SUM(M17:N17)</f>
        <v>33</v>
      </c>
      <c r="P17" s="28">
        <f t="shared" si="10"/>
        <v>0.24242424242424243</v>
      </c>
      <c r="Q17" s="137">
        <f t="shared" si="2"/>
        <v>0.75757575757575757</v>
      </c>
      <c r="R17" s="78">
        <v>10</v>
      </c>
      <c r="S17" s="78">
        <v>24</v>
      </c>
      <c r="T17" s="78">
        <f>SUM(R17:S17)</f>
        <v>34</v>
      </c>
      <c r="U17" s="28">
        <f t="shared" si="11"/>
        <v>0.29411764705882354</v>
      </c>
      <c r="V17" s="137">
        <f t="shared" si="3"/>
        <v>0.70588235294117652</v>
      </c>
      <c r="W17" s="78">
        <v>7</v>
      </c>
      <c r="X17" s="78">
        <v>23</v>
      </c>
      <c r="Y17" s="78">
        <f>SUM(W17:X17)</f>
        <v>30</v>
      </c>
      <c r="Z17" s="28">
        <f t="shared" si="12"/>
        <v>0.23333333333333334</v>
      </c>
      <c r="AA17" s="137">
        <f t="shared" si="4"/>
        <v>0.76666666666666672</v>
      </c>
      <c r="AB17" s="78">
        <v>7</v>
      </c>
      <c r="AC17" s="78">
        <v>21</v>
      </c>
      <c r="AD17" s="78">
        <f>SUM(AB17:AC17)</f>
        <v>28</v>
      </c>
      <c r="AE17" s="28">
        <f t="shared" si="14"/>
        <v>0.25</v>
      </c>
      <c r="AF17" s="137">
        <f t="shared" si="5"/>
        <v>0.75</v>
      </c>
      <c r="AG17" s="78">
        <v>7</v>
      </c>
      <c r="AH17" s="78">
        <v>17</v>
      </c>
      <c r="AI17" s="78">
        <f>SUM(AG17:AH17)</f>
        <v>24</v>
      </c>
      <c r="AJ17" s="28">
        <f t="shared" si="15"/>
        <v>0.29166666666666669</v>
      </c>
      <c r="AK17" s="138">
        <f t="shared" si="6"/>
        <v>0.70833333333333337</v>
      </c>
      <c r="AL17" s="78">
        <v>8</v>
      </c>
      <c r="AM17" s="78">
        <v>14</v>
      </c>
      <c r="AN17" s="78">
        <f>SUM(AL17:AM17)</f>
        <v>22</v>
      </c>
      <c r="AO17" s="28">
        <f t="shared" si="18"/>
        <v>0.36363636363636365</v>
      </c>
      <c r="AP17" s="138">
        <f t="shared" si="19"/>
        <v>0.63636363636363635</v>
      </c>
    </row>
    <row r="18" spans="1:42" ht="18" customHeight="1" x14ac:dyDescent="0.35">
      <c r="A18" s="33"/>
      <c r="B18" s="25" t="s">
        <v>55</v>
      </c>
      <c r="C18" s="78">
        <v>2</v>
      </c>
      <c r="D18" s="78">
        <v>4</v>
      </c>
      <c r="E18" s="78">
        <f>SUM(C18:D18)</f>
        <v>6</v>
      </c>
      <c r="F18" s="28">
        <f t="shared" si="8"/>
        <v>0.33333333333333331</v>
      </c>
      <c r="G18" s="137">
        <f t="shared" si="0"/>
        <v>0.66666666666666663</v>
      </c>
      <c r="H18" s="78">
        <v>1</v>
      </c>
      <c r="I18" s="78">
        <v>5</v>
      </c>
      <c r="J18" s="78">
        <f>SUM(H18:I18)</f>
        <v>6</v>
      </c>
      <c r="K18" s="28">
        <f t="shared" si="9"/>
        <v>0.16666666666666666</v>
      </c>
      <c r="L18" s="137">
        <f t="shared" si="1"/>
        <v>0.83333333333333337</v>
      </c>
      <c r="M18" s="78">
        <v>2</v>
      </c>
      <c r="N18" s="78">
        <v>7</v>
      </c>
      <c r="O18" s="78">
        <f>SUM(M18:N18)</f>
        <v>9</v>
      </c>
      <c r="P18" s="28">
        <f t="shared" si="10"/>
        <v>0.22222222222222221</v>
      </c>
      <c r="Q18" s="137">
        <f t="shared" si="2"/>
        <v>0.77777777777777779</v>
      </c>
      <c r="R18" s="78">
        <v>5</v>
      </c>
      <c r="S18" s="78">
        <v>8</v>
      </c>
      <c r="T18" s="78">
        <f>SUM(R18:S18)</f>
        <v>13</v>
      </c>
      <c r="U18" s="28">
        <f t="shared" si="11"/>
        <v>0.38461538461538464</v>
      </c>
      <c r="V18" s="137">
        <f t="shared" si="3"/>
        <v>0.61538461538461542</v>
      </c>
      <c r="W18" s="78">
        <v>6</v>
      </c>
      <c r="X18" s="78">
        <v>8</v>
      </c>
      <c r="Y18" s="78">
        <f>SUM(W18:X18)</f>
        <v>14</v>
      </c>
      <c r="Z18" s="28">
        <f t="shared" si="12"/>
        <v>0.42857142857142855</v>
      </c>
      <c r="AA18" s="137">
        <f t="shared" si="4"/>
        <v>0.5714285714285714</v>
      </c>
      <c r="AB18" s="78">
        <v>6</v>
      </c>
      <c r="AC18" s="78">
        <v>7</v>
      </c>
      <c r="AD18" s="78">
        <f>SUM(AB18:AC18)</f>
        <v>13</v>
      </c>
      <c r="AE18" s="28">
        <f t="shared" si="14"/>
        <v>0.46153846153846156</v>
      </c>
      <c r="AF18" s="137">
        <f t="shared" si="5"/>
        <v>0.53846153846153844</v>
      </c>
      <c r="AG18" s="78">
        <v>6</v>
      </c>
      <c r="AH18" s="78">
        <v>6</v>
      </c>
      <c r="AI18" s="78">
        <f>SUM(AG18:AH18)</f>
        <v>12</v>
      </c>
      <c r="AJ18" s="28">
        <f t="shared" si="15"/>
        <v>0.5</v>
      </c>
      <c r="AK18" s="138">
        <f t="shared" si="6"/>
        <v>0.5</v>
      </c>
      <c r="AL18" s="78">
        <v>6</v>
      </c>
      <c r="AM18" s="78">
        <v>6</v>
      </c>
      <c r="AN18" s="78">
        <f>SUM(AL18:AM18)</f>
        <v>12</v>
      </c>
      <c r="AO18" s="28">
        <f t="shared" si="18"/>
        <v>0.5</v>
      </c>
      <c r="AP18" s="138">
        <f t="shared" si="19"/>
        <v>0.5</v>
      </c>
    </row>
    <row r="19" spans="1:42" ht="18" customHeight="1" x14ac:dyDescent="0.35">
      <c r="A19" s="33"/>
      <c r="B19" s="25" t="s">
        <v>56</v>
      </c>
      <c r="C19" s="78">
        <v>6</v>
      </c>
      <c r="D19" s="78">
        <v>2</v>
      </c>
      <c r="E19" s="78">
        <f>SUM(C19:D19)</f>
        <v>8</v>
      </c>
      <c r="F19" s="28">
        <f t="shared" si="8"/>
        <v>0.75</v>
      </c>
      <c r="G19" s="137">
        <f t="shared" si="0"/>
        <v>0.25</v>
      </c>
      <c r="H19" s="78">
        <v>5</v>
      </c>
      <c r="I19" s="78">
        <v>4</v>
      </c>
      <c r="J19" s="78">
        <f>SUM(H19:I19)</f>
        <v>9</v>
      </c>
      <c r="K19" s="28">
        <f t="shared" si="9"/>
        <v>0.55555555555555558</v>
      </c>
      <c r="L19" s="137">
        <f t="shared" si="1"/>
        <v>0.44444444444444442</v>
      </c>
      <c r="M19" s="78">
        <v>4</v>
      </c>
      <c r="N19" s="78">
        <v>3</v>
      </c>
      <c r="O19" s="78">
        <f>SUM(M19:N19)</f>
        <v>7</v>
      </c>
      <c r="P19" s="28">
        <f t="shared" si="10"/>
        <v>0.5714285714285714</v>
      </c>
      <c r="Q19" s="137">
        <f t="shared" si="2"/>
        <v>0.42857142857142855</v>
      </c>
      <c r="R19" s="78">
        <v>8</v>
      </c>
      <c r="S19" s="78">
        <v>3</v>
      </c>
      <c r="T19" s="78">
        <f>SUM(R19:S19)</f>
        <v>11</v>
      </c>
      <c r="U19" s="28">
        <f t="shared" si="11"/>
        <v>0.72727272727272729</v>
      </c>
      <c r="V19" s="137">
        <f t="shared" si="3"/>
        <v>0.27272727272727271</v>
      </c>
      <c r="W19" s="78">
        <v>9</v>
      </c>
      <c r="X19" s="78">
        <v>3</v>
      </c>
      <c r="Y19" s="78">
        <f>SUM(W19:X19)</f>
        <v>12</v>
      </c>
      <c r="Z19" s="28">
        <f t="shared" si="12"/>
        <v>0.75</v>
      </c>
      <c r="AA19" s="137">
        <f t="shared" si="4"/>
        <v>0.25</v>
      </c>
      <c r="AB19" s="78">
        <v>7</v>
      </c>
      <c r="AC19" s="78">
        <v>3</v>
      </c>
      <c r="AD19" s="78">
        <f>SUM(AB19:AC19)</f>
        <v>10</v>
      </c>
      <c r="AE19" s="28">
        <f t="shared" si="14"/>
        <v>0.7</v>
      </c>
      <c r="AF19" s="137">
        <f t="shared" si="5"/>
        <v>0.3</v>
      </c>
      <c r="AG19" s="78">
        <v>6</v>
      </c>
      <c r="AH19" s="78">
        <v>3</v>
      </c>
      <c r="AI19" s="78">
        <f>SUM(AG19:AH19)</f>
        <v>9</v>
      </c>
      <c r="AJ19" s="28">
        <f t="shared" si="15"/>
        <v>0.66666666666666663</v>
      </c>
      <c r="AK19" s="138">
        <f t="shared" si="6"/>
        <v>0.33333333333333331</v>
      </c>
      <c r="AL19" s="78">
        <v>8</v>
      </c>
      <c r="AM19" s="78">
        <v>4</v>
      </c>
      <c r="AN19" s="78">
        <f>SUM(AL19:AM19)</f>
        <v>12</v>
      </c>
      <c r="AO19" s="28">
        <f t="shared" si="18"/>
        <v>0.66666666666666663</v>
      </c>
      <c r="AP19" s="138">
        <f t="shared" si="19"/>
        <v>0.33333333333333331</v>
      </c>
    </row>
    <row r="20" spans="1:42" s="1" customFormat="1" ht="18" customHeight="1" x14ac:dyDescent="0.35">
      <c r="A20" s="34"/>
      <c r="B20" s="123" t="s">
        <v>23</v>
      </c>
      <c r="C20" s="97">
        <f>SUM(C17:C19)</f>
        <v>15</v>
      </c>
      <c r="D20" s="97">
        <f>SUM(D17:D19)</f>
        <v>31</v>
      </c>
      <c r="E20" s="97">
        <f>SUM(E17:E19)</f>
        <v>46</v>
      </c>
      <c r="F20" s="30">
        <f t="shared" si="8"/>
        <v>0.32608695652173914</v>
      </c>
      <c r="G20" s="139">
        <f t="shared" si="0"/>
        <v>0.67391304347826086</v>
      </c>
      <c r="H20" s="97">
        <f>SUM(H17:H19)</f>
        <v>15</v>
      </c>
      <c r="I20" s="97">
        <f>SUM(I17:I19)</f>
        <v>37</v>
      </c>
      <c r="J20" s="97">
        <f>SUM(J17:J19)</f>
        <v>52</v>
      </c>
      <c r="K20" s="30">
        <f t="shared" si="9"/>
        <v>0.28846153846153844</v>
      </c>
      <c r="L20" s="139">
        <f t="shared" si="1"/>
        <v>0.71153846153846156</v>
      </c>
      <c r="M20" s="97">
        <f>SUM(M17:M19)</f>
        <v>14</v>
      </c>
      <c r="N20" s="97">
        <f>SUM(N17:N19)</f>
        <v>35</v>
      </c>
      <c r="O20" s="97">
        <f>SUM(O17:O19)</f>
        <v>49</v>
      </c>
      <c r="P20" s="30">
        <f t="shared" si="10"/>
        <v>0.2857142857142857</v>
      </c>
      <c r="Q20" s="139">
        <f t="shared" si="2"/>
        <v>0.7142857142857143</v>
      </c>
      <c r="R20" s="97">
        <f>SUM(R17:R19)</f>
        <v>23</v>
      </c>
      <c r="S20" s="97">
        <f>SUM(S17:S19)</f>
        <v>35</v>
      </c>
      <c r="T20" s="97">
        <f>SUM(T17:T19)</f>
        <v>58</v>
      </c>
      <c r="U20" s="30">
        <f t="shared" si="11"/>
        <v>0.39655172413793105</v>
      </c>
      <c r="V20" s="139">
        <f t="shared" si="3"/>
        <v>0.60344827586206895</v>
      </c>
      <c r="W20" s="97">
        <f>SUM(W17:W19)</f>
        <v>22</v>
      </c>
      <c r="X20" s="97">
        <f>SUM(X17:X19)</f>
        <v>34</v>
      </c>
      <c r="Y20" s="97">
        <f>SUM(Y17:Y19)</f>
        <v>56</v>
      </c>
      <c r="Z20" s="30">
        <f t="shared" si="12"/>
        <v>0.39285714285714285</v>
      </c>
      <c r="AA20" s="139">
        <f t="shared" si="4"/>
        <v>0.6071428571428571</v>
      </c>
      <c r="AB20" s="97">
        <f>SUM(AB17:AB19)</f>
        <v>20</v>
      </c>
      <c r="AC20" s="97">
        <f>SUM(AC17:AC19)</f>
        <v>31</v>
      </c>
      <c r="AD20" s="97">
        <f>SUM(AD17:AD19)</f>
        <v>51</v>
      </c>
      <c r="AE20" s="30">
        <f t="shared" si="14"/>
        <v>0.39215686274509803</v>
      </c>
      <c r="AF20" s="139">
        <f t="shared" si="5"/>
        <v>0.60784313725490191</v>
      </c>
      <c r="AG20" s="97">
        <f>SUM(AG17:AG19)</f>
        <v>19</v>
      </c>
      <c r="AH20" s="97">
        <f>SUM(AH17:AH19)</f>
        <v>26</v>
      </c>
      <c r="AI20" s="97">
        <f>SUM(AI17:AI19)</f>
        <v>45</v>
      </c>
      <c r="AJ20" s="30">
        <f t="shared" si="15"/>
        <v>0.42222222222222222</v>
      </c>
      <c r="AK20" s="37">
        <f t="shared" si="6"/>
        <v>0.57777777777777772</v>
      </c>
      <c r="AL20" s="97">
        <f>SUM(AL17:AL19)</f>
        <v>22</v>
      </c>
      <c r="AM20" s="97">
        <f>SUM(AM17:AM19)</f>
        <v>24</v>
      </c>
      <c r="AN20" s="97">
        <f>SUM(AN17:AN19)</f>
        <v>46</v>
      </c>
      <c r="AO20" s="30">
        <f t="shared" si="18"/>
        <v>0.47826086956521741</v>
      </c>
      <c r="AP20" s="37">
        <f t="shared" si="19"/>
        <v>0.52173913043478259</v>
      </c>
    </row>
    <row r="21" spans="1:42" ht="18" customHeight="1" x14ac:dyDescent="0.35">
      <c r="A21" s="25" t="s">
        <v>13</v>
      </c>
      <c r="B21" s="25" t="s">
        <v>49</v>
      </c>
      <c r="C21" s="78">
        <v>2</v>
      </c>
      <c r="D21" s="78">
        <v>2</v>
      </c>
      <c r="E21" s="78">
        <f>SUM(C21:D21)</f>
        <v>4</v>
      </c>
      <c r="F21" s="28">
        <f t="shared" si="8"/>
        <v>0.5</v>
      </c>
      <c r="G21" s="137">
        <f t="shared" si="0"/>
        <v>0.5</v>
      </c>
      <c r="H21" s="78">
        <v>2</v>
      </c>
      <c r="I21" s="78">
        <v>2</v>
      </c>
      <c r="J21" s="78">
        <f>SUM(H21:I21)</f>
        <v>4</v>
      </c>
      <c r="K21" s="28">
        <f t="shared" si="9"/>
        <v>0.5</v>
      </c>
      <c r="L21" s="137">
        <f t="shared" si="1"/>
        <v>0.5</v>
      </c>
      <c r="M21" s="78">
        <v>2</v>
      </c>
      <c r="N21" s="78">
        <v>2</v>
      </c>
      <c r="O21" s="78">
        <f>SUM(M21:N21)</f>
        <v>4</v>
      </c>
      <c r="P21" s="28">
        <f t="shared" si="10"/>
        <v>0.5</v>
      </c>
      <c r="Q21" s="137">
        <f t="shared" si="2"/>
        <v>0.5</v>
      </c>
      <c r="R21" s="78">
        <v>4</v>
      </c>
      <c r="S21" s="78">
        <v>2</v>
      </c>
      <c r="T21" s="78">
        <f>SUM(R21:S21)</f>
        <v>6</v>
      </c>
      <c r="U21" s="28">
        <f t="shared" si="11"/>
        <v>0.66666666666666663</v>
      </c>
      <c r="V21" s="137">
        <f t="shared" si="3"/>
        <v>0.33333333333333331</v>
      </c>
      <c r="W21" s="78">
        <v>2</v>
      </c>
      <c r="X21" s="78">
        <v>1</v>
      </c>
      <c r="Y21" s="78">
        <f>SUM(W21:X21)</f>
        <v>3</v>
      </c>
      <c r="Z21" s="28">
        <f t="shared" si="12"/>
        <v>0.66666666666666663</v>
      </c>
      <c r="AA21" s="137">
        <f t="shared" si="4"/>
        <v>0.33333333333333331</v>
      </c>
      <c r="AB21" s="78">
        <v>2</v>
      </c>
      <c r="AC21" s="78">
        <v>1</v>
      </c>
      <c r="AD21" s="78">
        <f>SUM(AB21:AC21)</f>
        <v>3</v>
      </c>
      <c r="AE21" s="28">
        <f t="shared" si="14"/>
        <v>0.66666666666666663</v>
      </c>
      <c r="AF21" s="137">
        <f t="shared" si="5"/>
        <v>0.33333333333333331</v>
      </c>
      <c r="AG21" s="78">
        <v>1</v>
      </c>
      <c r="AH21" s="78">
        <v>1</v>
      </c>
      <c r="AI21" s="78">
        <f>SUM(AG21:AH21)</f>
        <v>2</v>
      </c>
      <c r="AJ21" s="28">
        <f t="shared" si="15"/>
        <v>0.5</v>
      </c>
      <c r="AK21" s="138">
        <f t="shared" si="6"/>
        <v>0.5</v>
      </c>
      <c r="AL21" s="78">
        <v>1</v>
      </c>
      <c r="AM21" s="78">
        <v>0</v>
      </c>
      <c r="AN21" s="78">
        <f>SUM(AL21:AM21)</f>
        <v>1</v>
      </c>
      <c r="AO21" s="28">
        <f t="shared" si="18"/>
        <v>1</v>
      </c>
      <c r="AP21" s="138">
        <f t="shared" si="19"/>
        <v>0</v>
      </c>
    </row>
    <row r="22" spans="1:42" ht="18" customHeight="1" x14ac:dyDescent="0.35">
      <c r="A22" s="33"/>
      <c r="B22" s="25" t="s">
        <v>55</v>
      </c>
      <c r="C22" s="78">
        <v>1</v>
      </c>
      <c r="D22" s="78">
        <v>0</v>
      </c>
      <c r="E22" s="78">
        <f>SUM(C22:D22)</f>
        <v>1</v>
      </c>
      <c r="F22" s="28">
        <f t="shared" si="8"/>
        <v>1</v>
      </c>
      <c r="G22" s="137">
        <f t="shared" si="0"/>
        <v>0</v>
      </c>
      <c r="H22" s="78">
        <v>1</v>
      </c>
      <c r="I22" s="78">
        <v>0</v>
      </c>
      <c r="J22" s="78">
        <f>SUM(H22:I22)</f>
        <v>1</v>
      </c>
      <c r="K22" s="28">
        <f t="shared" si="9"/>
        <v>1</v>
      </c>
      <c r="L22" s="137">
        <f t="shared" si="1"/>
        <v>0</v>
      </c>
      <c r="M22" s="78">
        <v>0</v>
      </c>
      <c r="N22" s="78">
        <v>0</v>
      </c>
      <c r="O22" s="78">
        <f>SUM(M22:N22)</f>
        <v>0</v>
      </c>
      <c r="P22" s="28" t="s">
        <v>46</v>
      </c>
      <c r="Q22" s="137" t="s">
        <v>46</v>
      </c>
      <c r="R22" s="78">
        <v>0</v>
      </c>
      <c r="S22" s="78">
        <v>0</v>
      </c>
      <c r="T22" s="78">
        <f>SUM(R22:S22)</f>
        <v>0</v>
      </c>
      <c r="U22" s="28" t="s">
        <v>46</v>
      </c>
      <c r="V22" s="137" t="s">
        <v>46</v>
      </c>
      <c r="W22" s="78">
        <v>0</v>
      </c>
      <c r="X22" s="78">
        <v>0</v>
      </c>
      <c r="Y22" s="78">
        <f>SUM(W22:X22)</f>
        <v>0</v>
      </c>
      <c r="Z22" s="28" t="s">
        <v>46</v>
      </c>
      <c r="AA22" s="137" t="s">
        <v>46</v>
      </c>
      <c r="AB22" s="78">
        <v>0</v>
      </c>
      <c r="AC22" s="78">
        <v>1</v>
      </c>
      <c r="AD22" s="78">
        <f>SUM(AB22:AC22)</f>
        <v>1</v>
      </c>
      <c r="AE22" s="28" t="s">
        <v>46</v>
      </c>
      <c r="AF22" s="137">
        <f t="shared" si="5"/>
        <v>1</v>
      </c>
      <c r="AG22" s="78">
        <v>0</v>
      </c>
      <c r="AH22" s="78">
        <v>1</v>
      </c>
      <c r="AI22" s="78">
        <f>SUM(AG22:AH22)</f>
        <v>1</v>
      </c>
      <c r="AJ22" s="28" t="s">
        <v>46</v>
      </c>
      <c r="AK22" s="138">
        <f t="shared" si="6"/>
        <v>1</v>
      </c>
      <c r="AL22" s="78">
        <v>1</v>
      </c>
      <c r="AM22" s="78">
        <v>2</v>
      </c>
      <c r="AN22" s="78">
        <f>SUM(AL22:AM22)</f>
        <v>3</v>
      </c>
      <c r="AO22" s="28" t="s">
        <v>46</v>
      </c>
      <c r="AP22" s="138">
        <f t="shared" si="19"/>
        <v>0.66666666666666663</v>
      </c>
    </row>
    <row r="23" spans="1:42" ht="18" customHeight="1" x14ac:dyDescent="0.35">
      <c r="A23" s="33"/>
      <c r="B23" s="25" t="s">
        <v>56</v>
      </c>
      <c r="C23" s="78">
        <v>0</v>
      </c>
      <c r="D23" s="78">
        <v>2</v>
      </c>
      <c r="E23" s="78">
        <f>SUM(C23:D23)</f>
        <v>2</v>
      </c>
      <c r="F23" s="28">
        <f t="shared" si="8"/>
        <v>0</v>
      </c>
      <c r="G23" s="137">
        <f t="shared" si="0"/>
        <v>1</v>
      </c>
      <c r="H23" s="78">
        <v>0</v>
      </c>
      <c r="I23" s="78">
        <v>2</v>
      </c>
      <c r="J23" s="78">
        <f>SUM(H23:I23)</f>
        <v>2</v>
      </c>
      <c r="K23" s="28">
        <f t="shared" si="9"/>
        <v>0</v>
      </c>
      <c r="L23" s="137">
        <f t="shared" si="1"/>
        <v>1</v>
      </c>
      <c r="M23" s="78">
        <v>0</v>
      </c>
      <c r="N23" s="78">
        <v>1</v>
      </c>
      <c r="O23" s="78">
        <f>SUM(M23:N23)</f>
        <v>1</v>
      </c>
      <c r="P23" s="28">
        <f t="shared" ref="P23:P34" si="20">M23/O23</f>
        <v>0</v>
      </c>
      <c r="Q23" s="137">
        <f t="shared" si="2"/>
        <v>1</v>
      </c>
      <c r="R23" s="78">
        <v>0</v>
      </c>
      <c r="S23" s="78">
        <v>0</v>
      </c>
      <c r="T23" s="78">
        <f>SUM(R23:S23)</f>
        <v>0</v>
      </c>
      <c r="U23" s="28" t="s">
        <v>46</v>
      </c>
      <c r="V23" s="137" t="s">
        <v>46</v>
      </c>
      <c r="W23" s="78">
        <v>0</v>
      </c>
      <c r="X23" s="78">
        <v>0</v>
      </c>
      <c r="Y23" s="78">
        <f>SUM(W23:X23)</f>
        <v>0</v>
      </c>
      <c r="Z23" s="28" t="s">
        <v>46</v>
      </c>
      <c r="AA23" s="137" t="s">
        <v>46</v>
      </c>
      <c r="AB23" s="78">
        <v>0</v>
      </c>
      <c r="AC23" s="78">
        <v>0</v>
      </c>
      <c r="AD23" s="78">
        <f>SUM(AB23:AC23)</f>
        <v>0</v>
      </c>
      <c r="AE23" s="28" t="s">
        <v>46</v>
      </c>
      <c r="AF23" s="137" t="s">
        <v>46</v>
      </c>
      <c r="AG23" s="78">
        <v>0</v>
      </c>
      <c r="AH23" s="78">
        <v>0</v>
      </c>
      <c r="AI23" s="78">
        <f>SUM(AG23:AH23)</f>
        <v>0</v>
      </c>
      <c r="AJ23" s="28" t="s">
        <v>46</v>
      </c>
      <c r="AK23" s="138" t="s">
        <v>46</v>
      </c>
      <c r="AL23" s="78">
        <v>0</v>
      </c>
      <c r="AM23" s="78">
        <v>0</v>
      </c>
      <c r="AN23" s="78">
        <f>SUM(AL23:AM23)</f>
        <v>0</v>
      </c>
      <c r="AO23" s="28" t="s">
        <v>46</v>
      </c>
      <c r="AP23" s="138" t="s">
        <v>46</v>
      </c>
    </row>
    <row r="24" spans="1:42" s="1" customFormat="1" ht="18" customHeight="1" x14ac:dyDescent="0.35">
      <c r="A24" s="34"/>
      <c r="B24" s="123" t="s">
        <v>23</v>
      </c>
      <c r="C24" s="97">
        <f>SUM(C21:C23)</f>
        <v>3</v>
      </c>
      <c r="D24" s="97">
        <f>SUM(D21:D23)</f>
        <v>4</v>
      </c>
      <c r="E24" s="97">
        <f>SUM(E21:E23)</f>
        <v>7</v>
      </c>
      <c r="F24" s="30">
        <f t="shared" si="8"/>
        <v>0.42857142857142855</v>
      </c>
      <c r="G24" s="139">
        <f t="shared" si="0"/>
        <v>0.5714285714285714</v>
      </c>
      <c r="H24" s="97">
        <f>SUM(H21:H23)</f>
        <v>3</v>
      </c>
      <c r="I24" s="97">
        <f>SUM(I21:I23)</f>
        <v>4</v>
      </c>
      <c r="J24" s="97">
        <f>SUM(J21:J23)</f>
        <v>7</v>
      </c>
      <c r="K24" s="30">
        <f t="shared" si="9"/>
        <v>0.42857142857142855</v>
      </c>
      <c r="L24" s="139">
        <f t="shared" si="1"/>
        <v>0.5714285714285714</v>
      </c>
      <c r="M24" s="97">
        <f>SUM(M21:M23)</f>
        <v>2</v>
      </c>
      <c r="N24" s="97">
        <f>SUM(N21:N23)</f>
        <v>3</v>
      </c>
      <c r="O24" s="97">
        <f>SUM(O21:O23)</f>
        <v>5</v>
      </c>
      <c r="P24" s="30">
        <f t="shared" si="20"/>
        <v>0.4</v>
      </c>
      <c r="Q24" s="139">
        <f t="shared" si="2"/>
        <v>0.6</v>
      </c>
      <c r="R24" s="97">
        <f>SUM(R21:R23)</f>
        <v>4</v>
      </c>
      <c r="S24" s="97">
        <f>SUM(S21:S23)</f>
        <v>2</v>
      </c>
      <c r="T24" s="97">
        <f>SUM(T21:T23)</f>
        <v>6</v>
      </c>
      <c r="U24" s="30">
        <f t="shared" ref="U24:U33" si="21">R24/T24</f>
        <v>0.66666666666666663</v>
      </c>
      <c r="V24" s="139">
        <f t="shared" si="3"/>
        <v>0.33333333333333331</v>
      </c>
      <c r="W24" s="97">
        <f>SUM(W21:W23)</f>
        <v>2</v>
      </c>
      <c r="X24" s="97">
        <f>SUM(X21:X23)</f>
        <v>1</v>
      </c>
      <c r="Y24" s="97">
        <f>SUM(Y21:Y23)</f>
        <v>3</v>
      </c>
      <c r="Z24" s="30">
        <f t="shared" ref="Z24:Z33" si="22">W24/Y24</f>
        <v>0.66666666666666663</v>
      </c>
      <c r="AA24" s="139">
        <f t="shared" si="4"/>
        <v>0.33333333333333331</v>
      </c>
      <c r="AB24" s="97">
        <f>SUM(AB21:AB23)</f>
        <v>2</v>
      </c>
      <c r="AC24" s="97">
        <f>SUM(AC21:AC23)</f>
        <v>2</v>
      </c>
      <c r="AD24" s="97">
        <f>SUM(AD21:AD23)</f>
        <v>4</v>
      </c>
      <c r="AE24" s="30">
        <f t="shared" ref="AE24:AE34" si="23">AB24/AD24</f>
        <v>0.5</v>
      </c>
      <c r="AF24" s="139">
        <f t="shared" si="5"/>
        <v>0.5</v>
      </c>
      <c r="AG24" s="97">
        <f>SUM(AG21:AG23)</f>
        <v>1</v>
      </c>
      <c r="AH24" s="97">
        <f>SUM(AH21:AH23)</f>
        <v>2</v>
      </c>
      <c r="AI24" s="97">
        <f>SUM(AI21:AI23)</f>
        <v>3</v>
      </c>
      <c r="AJ24" s="30">
        <f t="shared" ref="AJ24:AJ34" si="24">AG24/AI24</f>
        <v>0.33333333333333331</v>
      </c>
      <c r="AK24" s="37">
        <f t="shared" si="6"/>
        <v>0.66666666666666663</v>
      </c>
      <c r="AL24" s="97">
        <f>SUM(AL21:AL23)</f>
        <v>2</v>
      </c>
      <c r="AM24" s="97">
        <f>SUM(AM21:AM23)</f>
        <v>2</v>
      </c>
      <c r="AN24" s="97">
        <f>SUM(AN21:AN23)</f>
        <v>4</v>
      </c>
      <c r="AO24" s="30">
        <f t="shared" ref="AO24:AO33" si="25">AL24/AN24</f>
        <v>0.5</v>
      </c>
      <c r="AP24" s="37">
        <f t="shared" ref="AP24:AP33" si="26">AM24/AN24</f>
        <v>0.5</v>
      </c>
    </row>
    <row r="25" spans="1:42" ht="18" customHeight="1" x14ac:dyDescent="0.35">
      <c r="A25" s="25" t="s">
        <v>14</v>
      </c>
      <c r="B25" s="25" t="s">
        <v>49</v>
      </c>
      <c r="C25" s="78">
        <v>7</v>
      </c>
      <c r="D25" s="78">
        <v>5</v>
      </c>
      <c r="E25" s="78">
        <f>SUM(C25:D25)</f>
        <v>12</v>
      </c>
      <c r="F25" s="28">
        <f t="shared" si="8"/>
        <v>0.58333333333333337</v>
      </c>
      <c r="G25" s="137">
        <f t="shared" si="0"/>
        <v>0.41666666666666669</v>
      </c>
      <c r="H25" s="78">
        <v>6</v>
      </c>
      <c r="I25" s="78">
        <v>5</v>
      </c>
      <c r="J25" s="78">
        <f>SUM(H25:I25)</f>
        <v>11</v>
      </c>
      <c r="K25" s="28">
        <f t="shared" si="9"/>
        <v>0.54545454545454541</v>
      </c>
      <c r="L25" s="137">
        <f t="shared" si="1"/>
        <v>0.45454545454545453</v>
      </c>
      <c r="M25" s="78">
        <v>6</v>
      </c>
      <c r="N25" s="78">
        <v>7</v>
      </c>
      <c r="O25" s="78">
        <f>SUM(M25:N25)</f>
        <v>13</v>
      </c>
      <c r="P25" s="28">
        <f t="shared" si="20"/>
        <v>0.46153846153846156</v>
      </c>
      <c r="Q25" s="137">
        <f t="shared" si="2"/>
        <v>0.53846153846153844</v>
      </c>
      <c r="R25" s="78">
        <v>7</v>
      </c>
      <c r="S25" s="78">
        <v>8</v>
      </c>
      <c r="T25" s="78">
        <f>SUM(R25:S25)</f>
        <v>15</v>
      </c>
      <c r="U25" s="28">
        <f t="shared" si="21"/>
        <v>0.46666666666666667</v>
      </c>
      <c r="V25" s="137">
        <f t="shared" si="3"/>
        <v>0.53333333333333333</v>
      </c>
      <c r="W25" s="78">
        <v>7</v>
      </c>
      <c r="X25" s="78">
        <v>6</v>
      </c>
      <c r="Y25" s="78">
        <f>SUM(W25:X25)</f>
        <v>13</v>
      </c>
      <c r="Z25" s="28">
        <f t="shared" si="22"/>
        <v>0.53846153846153844</v>
      </c>
      <c r="AA25" s="137">
        <f t="shared" si="4"/>
        <v>0.46153846153846156</v>
      </c>
      <c r="AB25" s="78">
        <v>7</v>
      </c>
      <c r="AC25" s="78">
        <v>3</v>
      </c>
      <c r="AD25" s="78">
        <f>SUM(AB25:AC25)</f>
        <v>10</v>
      </c>
      <c r="AE25" s="28">
        <f t="shared" si="23"/>
        <v>0.7</v>
      </c>
      <c r="AF25" s="137">
        <f t="shared" si="5"/>
        <v>0.3</v>
      </c>
      <c r="AG25" s="78">
        <v>6</v>
      </c>
      <c r="AH25" s="78">
        <v>2</v>
      </c>
      <c r="AI25" s="78">
        <f>SUM(AG25:AH25)</f>
        <v>8</v>
      </c>
      <c r="AJ25" s="28">
        <f t="shared" si="24"/>
        <v>0.75</v>
      </c>
      <c r="AK25" s="138">
        <f t="shared" si="6"/>
        <v>0.25</v>
      </c>
      <c r="AL25" s="78">
        <v>4</v>
      </c>
      <c r="AM25" s="78">
        <v>3</v>
      </c>
      <c r="AN25" s="78">
        <f>SUM(AL25:AM25)</f>
        <v>7</v>
      </c>
      <c r="AO25" s="28">
        <f t="shared" si="25"/>
        <v>0.5714285714285714</v>
      </c>
      <c r="AP25" s="138">
        <f t="shared" si="26"/>
        <v>0.42857142857142855</v>
      </c>
    </row>
    <row r="26" spans="1:42" ht="18" customHeight="1" x14ac:dyDescent="0.35">
      <c r="A26" s="33"/>
      <c r="B26" s="25" t="s">
        <v>55</v>
      </c>
      <c r="C26" s="78">
        <v>3</v>
      </c>
      <c r="D26" s="78">
        <v>6</v>
      </c>
      <c r="E26" s="78">
        <f>SUM(C26:D26)</f>
        <v>9</v>
      </c>
      <c r="F26" s="28">
        <f t="shared" si="8"/>
        <v>0.33333333333333331</v>
      </c>
      <c r="G26" s="137">
        <f t="shared" si="0"/>
        <v>0.66666666666666663</v>
      </c>
      <c r="H26" s="78">
        <v>3</v>
      </c>
      <c r="I26" s="78">
        <v>9</v>
      </c>
      <c r="J26" s="78">
        <f>SUM(H26:I26)</f>
        <v>12</v>
      </c>
      <c r="K26" s="28">
        <f t="shared" si="9"/>
        <v>0.25</v>
      </c>
      <c r="L26" s="137">
        <f t="shared" si="1"/>
        <v>0.75</v>
      </c>
      <c r="M26" s="78">
        <v>2</v>
      </c>
      <c r="N26" s="78">
        <v>9</v>
      </c>
      <c r="O26" s="78">
        <f>SUM(M26:N26)</f>
        <v>11</v>
      </c>
      <c r="P26" s="28">
        <f t="shared" si="20"/>
        <v>0.18181818181818182</v>
      </c>
      <c r="Q26" s="137">
        <f t="shared" si="2"/>
        <v>0.81818181818181823</v>
      </c>
      <c r="R26" s="78">
        <v>3</v>
      </c>
      <c r="S26" s="78">
        <v>7</v>
      </c>
      <c r="T26" s="78">
        <f>SUM(R26:S26)</f>
        <v>10</v>
      </c>
      <c r="U26" s="28">
        <f t="shared" si="21"/>
        <v>0.3</v>
      </c>
      <c r="V26" s="137">
        <f t="shared" si="3"/>
        <v>0.7</v>
      </c>
      <c r="W26" s="78">
        <v>3</v>
      </c>
      <c r="X26" s="78">
        <v>4</v>
      </c>
      <c r="Y26" s="78">
        <f>SUM(W26:X26)</f>
        <v>7</v>
      </c>
      <c r="Z26" s="28">
        <f t="shared" si="22"/>
        <v>0.42857142857142855</v>
      </c>
      <c r="AA26" s="137">
        <f t="shared" si="4"/>
        <v>0.5714285714285714</v>
      </c>
      <c r="AB26" s="78">
        <v>3</v>
      </c>
      <c r="AC26" s="78">
        <v>4</v>
      </c>
      <c r="AD26" s="78">
        <f>SUM(AB26:AC26)</f>
        <v>7</v>
      </c>
      <c r="AE26" s="28">
        <f t="shared" si="23"/>
        <v>0.42857142857142855</v>
      </c>
      <c r="AF26" s="137">
        <f t="shared" si="5"/>
        <v>0.5714285714285714</v>
      </c>
      <c r="AG26" s="78">
        <v>4</v>
      </c>
      <c r="AH26" s="78">
        <v>5</v>
      </c>
      <c r="AI26" s="78">
        <f>SUM(AG26:AH26)</f>
        <v>9</v>
      </c>
      <c r="AJ26" s="28">
        <f t="shared" si="24"/>
        <v>0.44444444444444442</v>
      </c>
      <c r="AK26" s="138">
        <f t="shared" si="6"/>
        <v>0.55555555555555558</v>
      </c>
      <c r="AL26" s="78">
        <v>6</v>
      </c>
      <c r="AM26" s="78">
        <v>5</v>
      </c>
      <c r="AN26" s="78">
        <f>SUM(AL26:AM26)</f>
        <v>11</v>
      </c>
      <c r="AO26" s="28">
        <f t="shared" si="25"/>
        <v>0.54545454545454541</v>
      </c>
      <c r="AP26" s="138">
        <f t="shared" si="26"/>
        <v>0.45454545454545453</v>
      </c>
    </row>
    <row r="27" spans="1:42" ht="18" customHeight="1" x14ac:dyDescent="0.35">
      <c r="A27" s="33"/>
      <c r="B27" s="25" t="s">
        <v>56</v>
      </c>
      <c r="C27" s="78">
        <v>6</v>
      </c>
      <c r="D27" s="78">
        <v>7</v>
      </c>
      <c r="E27" s="78">
        <f>SUM(C27:D27)</f>
        <v>13</v>
      </c>
      <c r="F27" s="28">
        <f t="shared" si="8"/>
        <v>0.46153846153846156</v>
      </c>
      <c r="G27" s="137">
        <f t="shared" si="0"/>
        <v>0.53846153846153844</v>
      </c>
      <c r="H27" s="78">
        <v>5</v>
      </c>
      <c r="I27" s="78">
        <v>12</v>
      </c>
      <c r="J27" s="78">
        <f>SUM(H27:I27)</f>
        <v>17</v>
      </c>
      <c r="K27" s="28">
        <f t="shared" si="9"/>
        <v>0.29411764705882354</v>
      </c>
      <c r="L27" s="137">
        <f t="shared" si="1"/>
        <v>0.70588235294117652</v>
      </c>
      <c r="M27" s="78">
        <v>4</v>
      </c>
      <c r="N27" s="78">
        <v>11</v>
      </c>
      <c r="O27" s="78">
        <f>SUM(M27:N27)</f>
        <v>15</v>
      </c>
      <c r="P27" s="28">
        <f t="shared" si="20"/>
        <v>0.26666666666666666</v>
      </c>
      <c r="Q27" s="137">
        <f t="shared" si="2"/>
        <v>0.73333333333333328</v>
      </c>
      <c r="R27" s="78">
        <v>5</v>
      </c>
      <c r="S27" s="78">
        <v>11</v>
      </c>
      <c r="T27" s="78">
        <f>SUM(R27:S27)</f>
        <v>16</v>
      </c>
      <c r="U27" s="28">
        <f t="shared" si="21"/>
        <v>0.3125</v>
      </c>
      <c r="V27" s="137">
        <f t="shared" si="3"/>
        <v>0.6875</v>
      </c>
      <c r="W27" s="78">
        <v>4</v>
      </c>
      <c r="X27" s="78">
        <v>11</v>
      </c>
      <c r="Y27" s="78">
        <f>SUM(W27:X27)</f>
        <v>15</v>
      </c>
      <c r="Z27" s="28">
        <f t="shared" si="22"/>
        <v>0.26666666666666666</v>
      </c>
      <c r="AA27" s="137">
        <f t="shared" si="4"/>
        <v>0.73333333333333328</v>
      </c>
      <c r="AB27" s="78">
        <v>5</v>
      </c>
      <c r="AC27" s="78">
        <v>9</v>
      </c>
      <c r="AD27" s="78">
        <f>SUM(AB27:AC27)</f>
        <v>14</v>
      </c>
      <c r="AE27" s="28">
        <f t="shared" si="23"/>
        <v>0.35714285714285715</v>
      </c>
      <c r="AF27" s="137">
        <f t="shared" si="5"/>
        <v>0.6428571428571429</v>
      </c>
      <c r="AG27" s="78">
        <v>8</v>
      </c>
      <c r="AH27" s="78">
        <v>7</v>
      </c>
      <c r="AI27" s="78">
        <f>SUM(AG27:AH27)</f>
        <v>15</v>
      </c>
      <c r="AJ27" s="28">
        <f t="shared" si="24"/>
        <v>0.53333333333333333</v>
      </c>
      <c r="AK27" s="138">
        <f t="shared" si="6"/>
        <v>0.46666666666666667</v>
      </c>
      <c r="AL27" s="78">
        <v>9</v>
      </c>
      <c r="AM27" s="78">
        <v>7</v>
      </c>
      <c r="AN27" s="78">
        <f>SUM(AL27:AM27)</f>
        <v>16</v>
      </c>
      <c r="AO27" s="28">
        <f t="shared" si="25"/>
        <v>0.5625</v>
      </c>
      <c r="AP27" s="138">
        <f t="shared" si="26"/>
        <v>0.4375</v>
      </c>
    </row>
    <row r="28" spans="1:42" s="1" customFormat="1" ht="18" customHeight="1" x14ac:dyDescent="0.35">
      <c r="A28" s="34"/>
      <c r="B28" s="123" t="s">
        <v>23</v>
      </c>
      <c r="C28" s="97">
        <f>SUM(C25:C27)</f>
        <v>16</v>
      </c>
      <c r="D28" s="97">
        <f>SUM(D25:D27)</f>
        <v>18</v>
      </c>
      <c r="E28" s="97">
        <f>SUM(E25:E27)</f>
        <v>34</v>
      </c>
      <c r="F28" s="30">
        <f t="shared" si="8"/>
        <v>0.47058823529411764</v>
      </c>
      <c r="G28" s="139">
        <f t="shared" si="0"/>
        <v>0.52941176470588236</v>
      </c>
      <c r="H28" s="97">
        <f>SUM(H25:H27)</f>
        <v>14</v>
      </c>
      <c r="I28" s="97">
        <f>SUM(I25:I27)</f>
        <v>26</v>
      </c>
      <c r="J28" s="97">
        <f>SUM(J25:J27)</f>
        <v>40</v>
      </c>
      <c r="K28" s="30">
        <f t="shared" si="9"/>
        <v>0.35</v>
      </c>
      <c r="L28" s="139">
        <f t="shared" si="1"/>
        <v>0.65</v>
      </c>
      <c r="M28" s="97">
        <f>SUM(M25:M27)</f>
        <v>12</v>
      </c>
      <c r="N28" s="97">
        <f>SUM(N25:N27)</f>
        <v>27</v>
      </c>
      <c r="O28" s="97">
        <f>SUM(O25:O27)</f>
        <v>39</v>
      </c>
      <c r="P28" s="30">
        <f t="shared" si="20"/>
        <v>0.30769230769230771</v>
      </c>
      <c r="Q28" s="139">
        <f t="shared" si="2"/>
        <v>0.69230769230769229</v>
      </c>
      <c r="R28" s="97">
        <f>SUM(R25:R27)</f>
        <v>15</v>
      </c>
      <c r="S28" s="97">
        <f>SUM(S25:S27)</f>
        <v>26</v>
      </c>
      <c r="T28" s="97">
        <f>SUM(T25:T27)</f>
        <v>41</v>
      </c>
      <c r="U28" s="30">
        <f t="shared" si="21"/>
        <v>0.36585365853658536</v>
      </c>
      <c r="V28" s="139">
        <f t="shared" si="3"/>
        <v>0.63414634146341464</v>
      </c>
      <c r="W28" s="97">
        <f>SUM(W25:W27)</f>
        <v>14</v>
      </c>
      <c r="X28" s="97">
        <f>SUM(X25:X27)</f>
        <v>21</v>
      </c>
      <c r="Y28" s="97">
        <f>SUM(Y25:Y27)</f>
        <v>35</v>
      </c>
      <c r="Z28" s="30">
        <f t="shared" si="22"/>
        <v>0.4</v>
      </c>
      <c r="AA28" s="139">
        <f t="shared" si="4"/>
        <v>0.6</v>
      </c>
      <c r="AB28" s="97">
        <f>SUM(AB25:AB27)</f>
        <v>15</v>
      </c>
      <c r="AC28" s="97">
        <f>SUM(AC25:AC27)</f>
        <v>16</v>
      </c>
      <c r="AD28" s="97">
        <f>SUM(AD25:AD27)</f>
        <v>31</v>
      </c>
      <c r="AE28" s="30">
        <f t="shared" si="23"/>
        <v>0.4838709677419355</v>
      </c>
      <c r="AF28" s="139">
        <f t="shared" si="5"/>
        <v>0.5161290322580645</v>
      </c>
      <c r="AG28" s="97">
        <f>SUM(AG25:AG27)</f>
        <v>18</v>
      </c>
      <c r="AH28" s="97">
        <f>SUM(AH25:AH27)</f>
        <v>14</v>
      </c>
      <c r="AI28" s="97">
        <f>SUM(AI25:AI27)</f>
        <v>32</v>
      </c>
      <c r="AJ28" s="30">
        <f t="shared" si="24"/>
        <v>0.5625</v>
      </c>
      <c r="AK28" s="37">
        <f t="shared" si="6"/>
        <v>0.4375</v>
      </c>
      <c r="AL28" s="97">
        <f>SUM(AL25:AL27)</f>
        <v>19</v>
      </c>
      <c r="AM28" s="97">
        <f>SUM(AM25:AM27)</f>
        <v>15</v>
      </c>
      <c r="AN28" s="97">
        <f>SUM(AN25:AN27)</f>
        <v>34</v>
      </c>
      <c r="AO28" s="30">
        <f t="shared" si="25"/>
        <v>0.55882352941176472</v>
      </c>
      <c r="AP28" s="37">
        <f t="shared" si="26"/>
        <v>0.44117647058823528</v>
      </c>
    </row>
    <row r="29" spans="1:42" ht="18" customHeight="1" x14ac:dyDescent="0.35">
      <c r="A29" s="25" t="s">
        <v>15</v>
      </c>
      <c r="B29" s="25" t="s">
        <v>49</v>
      </c>
      <c r="C29" s="78">
        <v>0</v>
      </c>
      <c r="D29" s="78">
        <v>1</v>
      </c>
      <c r="E29" s="78">
        <f>SUM(C29:D29)</f>
        <v>1</v>
      </c>
      <c r="F29" s="28">
        <f t="shared" si="8"/>
        <v>0</v>
      </c>
      <c r="G29" s="137">
        <f t="shared" si="0"/>
        <v>1</v>
      </c>
      <c r="H29" s="78">
        <v>1</v>
      </c>
      <c r="I29" s="78">
        <v>3</v>
      </c>
      <c r="J29" s="78">
        <f>SUM(H29:I29)</f>
        <v>4</v>
      </c>
      <c r="K29" s="28">
        <f t="shared" si="9"/>
        <v>0.25</v>
      </c>
      <c r="L29" s="137">
        <f t="shared" si="1"/>
        <v>0.75</v>
      </c>
      <c r="M29" s="78">
        <v>1</v>
      </c>
      <c r="N29" s="78">
        <v>3</v>
      </c>
      <c r="O29" s="78">
        <f>SUM(M29:N29)</f>
        <v>4</v>
      </c>
      <c r="P29" s="28">
        <f t="shared" si="20"/>
        <v>0.25</v>
      </c>
      <c r="Q29" s="137">
        <f t="shared" si="2"/>
        <v>0.75</v>
      </c>
      <c r="R29" s="78">
        <v>2</v>
      </c>
      <c r="S29" s="78">
        <v>3</v>
      </c>
      <c r="T29" s="78">
        <f>SUM(R29:S29)</f>
        <v>5</v>
      </c>
      <c r="U29" s="28">
        <f t="shared" si="21"/>
        <v>0.4</v>
      </c>
      <c r="V29" s="137">
        <f t="shared" si="3"/>
        <v>0.6</v>
      </c>
      <c r="W29" s="78">
        <v>3</v>
      </c>
      <c r="X29" s="78">
        <v>2</v>
      </c>
      <c r="Y29" s="78">
        <f>SUM(W29:X29)</f>
        <v>5</v>
      </c>
      <c r="Z29" s="28">
        <f t="shared" si="22"/>
        <v>0.6</v>
      </c>
      <c r="AA29" s="137">
        <f t="shared" si="4"/>
        <v>0.4</v>
      </c>
      <c r="AB29" s="78">
        <v>3</v>
      </c>
      <c r="AC29" s="78">
        <v>3</v>
      </c>
      <c r="AD29" s="78">
        <f>SUM(AB29:AC29)</f>
        <v>6</v>
      </c>
      <c r="AE29" s="28">
        <f t="shared" si="23"/>
        <v>0.5</v>
      </c>
      <c r="AF29" s="137">
        <f t="shared" si="5"/>
        <v>0.5</v>
      </c>
      <c r="AG29" s="78">
        <v>3</v>
      </c>
      <c r="AH29" s="78">
        <v>4</v>
      </c>
      <c r="AI29" s="78">
        <f>SUM(AG29:AH29)</f>
        <v>7</v>
      </c>
      <c r="AJ29" s="28">
        <f t="shared" si="24"/>
        <v>0.42857142857142855</v>
      </c>
      <c r="AK29" s="138">
        <f t="shared" si="6"/>
        <v>0.5714285714285714</v>
      </c>
      <c r="AL29" s="78">
        <v>3</v>
      </c>
      <c r="AM29" s="78">
        <v>3</v>
      </c>
      <c r="AN29" s="78">
        <f>SUM(AL29:AM29)</f>
        <v>6</v>
      </c>
      <c r="AO29" s="28">
        <f t="shared" si="25"/>
        <v>0.5</v>
      </c>
      <c r="AP29" s="138">
        <f t="shared" si="26"/>
        <v>0.5</v>
      </c>
    </row>
    <row r="30" spans="1:42" ht="18" customHeight="1" x14ac:dyDescent="0.35">
      <c r="A30" s="33"/>
      <c r="B30" s="25" t="s">
        <v>55</v>
      </c>
      <c r="C30" s="78">
        <v>0</v>
      </c>
      <c r="D30" s="78">
        <v>2</v>
      </c>
      <c r="E30" s="78">
        <f>SUM(C30:D30)</f>
        <v>2</v>
      </c>
      <c r="F30" s="28">
        <f t="shared" si="8"/>
        <v>0</v>
      </c>
      <c r="G30" s="137">
        <f t="shared" si="0"/>
        <v>1</v>
      </c>
      <c r="H30" s="78">
        <v>0</v>
      </c>
      <c r="I30" s="78">
        <v>1</v>
      </c>
      <c r="J30" s="78">
        <f>SUM(H30:I30)</f>
        <v>1</v>
      </c>
      <c r="K30" s="28">
        <f t="shared" si="9"/>
        <v>0</v>
      </c>
      <c r="L30" s="137">
        <f t="shared" si="1"/>
        <v>1</v>
      </c>
      <c r="M30" s="78">
        <v>2</v>
      </c>
      <c r="N30" s="78">
        <v>1</v>
      </c>
      <c r="O30" s="78">
        <f>SUM(M30:N30)</f>
        <v>3</v>
      </c>
      <c r="P30" s="28">
        <f t="shared" si="20"/>
        <v>0.66666666666666663</v>
      </c>
      <c r="Q30" s="137">
        <f t="shared" si="2"/>
        <v>0.33333333333333331</v>
      </c>
      <c r="R30" s="78">
        <v>3</v>
      </c>
      <c r="S30" s="78">
        <v>1</v>
      </c>
      <c r="T30" s="78">
        <f>SUM(R30:S30)</f>
        <v>4</v>
      </c>
      <c r="U30" s="28">
        <f t="shared" si="21"/>
        <v>0.75</v>
      </c>
      <c r="V30" s="137">
        <f t="shared" si="3"/>
        <v>0.25</v>
      </c>
      <c r="W30" s="78">
        <v>3</v>
      </c>
      <c r="X30" s="78">
        <v>1</v>
      </c>
      <c r="Y30" s="78">
        <f>SUM(W30:X30)</f>
        <v>4</v>
      </c>
      <c r="Z30" s="28">
        <f t="shared" si="22"/>
        <v>0.75</v>
      </c>
      <c r="AA30" s="137">
        <f t="shared" si="4"/>
        <v>0.25</v>
      </c>
      <c r="AB30" s="78">
        <v>3</v>
      </c>
      <c r="AC30" s="78">
        <v>0</v>
      </c>
      <c r="AD30" s="78">
        <f>SUM(AB30:AC30)</f>
        <v>3</v>
      </c>
      <c r="AE30" s="28">
        <f t="shared" si="23"/>
        <v>1</v>
      </c>
      <c r="AF30" s="137">
        <f t="shared" si="5"/>
        <v>0</v>
      </c>
      <c r="AG30" s="78">
        <v>5</v>
      </c>
      <c r="AH30" s="78">
        <v>0</v>
      </c>
      <c r="AI30" s="78">
        <f>SUM(AG30:AH30)</f>
        <v>5</v>
      </c>
      <c r="AJ30" s="28">
        <f t="shared" si="24"/>
        <v>1</v>
      </c>
      <c r="AK30" s="138">
        <f t="shared" si="6"/>
        <v>0</v>
      </c>
      <c r="AL30" s="78">
        <v>10</v>
      </c>
      <c r="AM30" s="78">
        <v>1</v>
      </c>
      <c r="AN30" s="78">
        <f>SUM(AL30:AM30)</f>
        <v>11</v>
      </c>
      <c r="AO30" s="28">
        <f t="shared" si="25"/>
        <v>0.90909090909090906</v>
      </c>
      <c r="AP30" s="138">
        <f t="shared" si="26"/>
        <v>9.0909090909090912E-2</v>
      </c>
    </row>
    <row r="31" spans="1:42" ht="18" customHeight="1" x14ac:dyDescent="0.35">
      <c r="A31" s="33"/>
      <c r="B31" s="25" t="s">
        <v>56</v>
      </c>
      <c r="C31" s="78">
        <v>3</v>
      </c>
      <c r="D31" s="78">
        <v>13</v>
      </c>
      <c r="E31" s="78">
        <f>SUM(C31:D31)</f>
        <v>16</v>
      </c>
      <c r="F31" s="28">
        <f t="shared" si="8"/>
        <v>0.1875</v>
      </c>
      <c r="G31" s="137">
        <f t="shared" si="0"/>
        <v>0.8125</v>
      </c>
      <c r="H31" s="78">
        <v>2</v>
      </c>
      <c r="I31" s="78">
        <v>11</v>
      </c>
      <c r="J31" s="78">
        <f>SUM(H31:I31)</f>
        <v>13</v>
      </c>
      <c r="K31" s="28">
        <f t="shared" si="9"/>
        <v>0.15384615384615385</v>
      </c>
      <c r="L31" s="137">
        <f t="shared" si="1"/>
        <v>0.84615384615384615</v>
      </c>
      <c r="M31" s="78">
        <v>4</v>
      </c>
      <c r="N31" s="78">
        <v>11</v>
      </c>
      <c r="O31" s="78">
        <f>SUM(M31:N31)</f>
        <v>15</v>
      </c>
      <c r="P31" s="28">
        <f t="shared" si="20"/>
        <v>0.26666666666666666</v>
      </c>
      <c r="Q31" s="137">
        <f t="shared" si="2"/>
        <v>0.73333333333333328</v>
      </c>
      <c r="R31" s="78">
        <v>5</v>
      </c>
      <c r="S31" s="78">
        <v>13</v>
      </c>
      <c r="T31" s="78">
        <f>SUM(R31:S31)</f>
        <v>18</v>
      </c>
      <c r="U31" s="28">
        <f t="shared" si="21"/>
        <v>0.27777777777777779</v>
      </c>
      <c r="V31" s="137">
        <f t="shared" si="3"/>
        <v>0.72222222222222221</v>
      </c>
      <c r="W31" s="78">
        <v>7</v>
      </c>
      <c r="X31" s="78">
        <v>12</v>
      </c>
      <c r="Y31" s="78">
        <f>SUM(W31:X31)</f>
        <v>19</v>
      </c>
      <c r="Z31" s="28">
        <f t="shared" si="22"/>
        <v>0.36842105263157893</v>
      </c>
      <c r="AA31" s="137">
        <f t="shared" si="4"/>
        <v>0.63157894736842102</v>
      </c>
      <c r="AB31" s="78">
        <v>8</v>
      </c>
      <c r="AC31" s="78">
        <v>14</v>
      </c>
      <c r="AD31" s="78">
        <f>SUM(AB31:AC31)</f>
        <v>22</v>
      </c>
      <c r="AE31" s="28">
        <f t="shared" si="23"/>
        <v>0.36363636363636365</v>
      </c>
      <c r="AF31" s="137">
        <f t="shared" si="5"/>
        <v>0.63636363636363635</v>
      </c>
      <c r="AG31" s="78">
        <v>8</v>
      </c>
      <c r="AH31" s="78">
        <v>11</v>
      </c>
      <c r="AI31" s="78">
        <f>SUM(AG31:AH31)</f>
        <v>19</v>
      </c>
      <c r="AJ31" s="28">
        <f t="shared" si="24"/>
        <v>0.42105263157894735</v>
      </c>
      <c r="AK31" s="138">
        <f t="shared" si="6"/>
        <v>0.57894736842105265</v>
      </c>
      <c r="AL31" s="78">
        <v>7</v>
      </c>
      <c r="AM31" s="78">
        <v>8</v>
      </c>
      <c r="AN31" s="78">
        <f>SUM(AL31:AM31)</f>
        <v>15</v>
      </c>
      <c r="AO31" s="28">
        <f t="shared" si="25"/>
        <v>0.46666666666666667</v>
      </c>
      <c r="AP31" s="138">
        <f t="shared" si="26"/>
        <v>0.53333333333333333</v>
      </c>
    </row>
    <row r="32" spans="1:42" s="1" customFormat="1" ht="18" customHeight="1" x14ac:dyDescent="0.35">
      <c r="A32" s="34"/>
      <c r="B32" s="123" t="s">
        <v>23</v>
      </c>
      <c r="C32" s="97">
        <f>SUM(C29:C31)</f>
        <v>3</v>
      </c>
      <c r="D32" s="97">
        <f>SUM(D29:D31)</f>
        <v>16</v>
      </c>
      <c r="E32" s="97">
        <f>SUM(E29:E31)</f>
        <v>19</v>
      </c>
      <c r="F32" s="30">
        <f t="shared" si="8"/>
        <v>0.15789473684210525</v>
      </c>
      <c r="G32" s="139">
        <f t="shared" si="0"/>
        <v>0.84210526315789469</v>
      </c>
      <c r="H32" s="97">
        <f>SUM(H29:H31)</f>
        <v>3</v>
      </c>
      <c r="I32" s="97">
        <f>SUM(I29:I31)</f>
        <v>15</v>
      </c>
      <c r="J32" s="97">
        <f>SUM(J29:J31)</f>
        <v>18</v>
      </c>
      <c r="K32" s="30">
        <f t="shared" si="9"/>
        <v>0.16666666666666666</v>
      </c>
      <c r="L32" s="139">
        <f t="shared" si="1"/>
        <v>0.83333333333333337</v>
      </c>
      <c r="M32" s="97">
        <f>SUM(M29:M31)</f>
        <v>7</v>
      </c>
      <c r="N32" s="97">
        <f>SUM(N29:N31)</f>
        <v>15</v>
      </c>
      <c r="O32" s="97">
        <f>SUM(O29:O31)</f>
        <v>22</v>
      </c>
      <c r="P32" s="30">
        <f t="shared" si="20"/>
        <v>0.31818181818181818</v>
      </c>
      <c r="Q32" s="139">
        <f t="shared" si="2"/>
        <v>0.68181818181818177</v>
      </c>
      <c r="R32" s="97">
        <f>SUM(R29:R31)</f>
        <v>10</v>
      </c>
      <c r="S32" s="97">
        <f>SUM(S29:S31)</f>
        <v>17</v>
      </c>
      <c r="T32" s="97">
        <f>SUM(T29:T31)</f>
        <v>27</v>
      </c>
      <c r="U32" s="30">
        <f t="shared" si="21"/>
        <v>0.37037037037037035</v>
      </c>
      <c r="V32" s="139">
        <f t="shared" si="3"/>
        <v>0.62962962962962965</v>
      </c>
      <c r="W32" s="97">
        <f>SUM(W29:W31)</f>
        <v>13</v>
      </c>
      <c r="X32" s="97">
        <f>SUM(X29:X31)</f>
        <v>15</v>
      </c>
      <c r="Y32" s="97">
        <f>SUM(Y29:Y31)</f>
        <v>28</v>
      </c>
      <c r="Z32" s="30">
        <f t="shared" si="22"/>
        <v>0.4642857142857143</v>
      </c>
      <c r="AA32" s="139">
        <f t="shared" si="4"/>
        <v>0.5357142857142857</v>
      </c>
      <c r="AB32" s="97">
        <f>SUM(AB29:AB31)</f>
        <v>14</v>
      </c>
      <c r="AC32" s="97">
        <f>SUM(AC29:AC31)</f>
        <v>17</v>
      </c>
      <c r="AD32" s="97">
        <f>SUM(AD29:AD31)</f>
        <v>31</v>
      </c>
      <c r="AE32" s="30">
        <f t="shared" si="23"/>
        <v>0.45161290322580644</v>
      </c>
      <c r="AF32" s="139">
        <f t="shared" si="5"/>
        <v>0.54838709677419351</v>
      </c>
      <c r="AG32" s="97">
        <f>SUM(AG29:AG31)</f>
        <v>16</v>
      </c>
      <c r="AH32" s="97">
        <f>SUM(AH29:AH31)</f>
        <v>15</v>
      </c>
      <c r="AI32" s="97">
        <f>SUM(AI29:AI31)</f>
        <v>31</v>
      </c>
      <c r="AJ32" s="30">
        <f t="shared" si="24"/>
        <v>0.5161290322580645</v>
      </c>
      <c r="AK32" s="37">
        <f t="shared" si="6"/>
        <v>0.4838709677419355</v>
      </c>
      <c r="AL32" s="97">
        <f>SUM(AL29:AL31)</f>
        <v>20</v>
      </c>
      <c r="AM32" s="97">
        <f>SUM(AM29:AM31)</f>
        <v>12</v>
      </c>
      <c r="AN32" s="97">
        <f>SUM(AN29:AN31)</f>
        <v>32</v>
      </c>
      <c r="AO32" s="30">
        <f t="shared" si="25"/>
        <v>0.625</v>
      </c>
      <c r="AP32" s="37">
        <f t="shared" si="26"/>
        <v>0.375</v>
      </c>
    </row>
    <row r="33" spans="1:51" s="2" customFormat="1" ht="18" customHeight="1" x14ac:dyDescent="0.35">
      <c r="A33" s="25" t="s">
        <v>203</v>
      </c>
      <c r="B33" s="25" t="s">
        <v>49</v>
      </c>
      <c r="C33" s="78">
        <v>5</v>
      </c>
      <c r="D33" s="78">
        <v>3</v>
      </c>
      <c r="E33" s="78">
        <f>SUM(C33:D33)</f>
        <v>8</v>
      </c>
      <c r="F33" s="28">
        <f t="shared" si="8"/>
        <v>0.625</v>
      </c>
      <c r="G33" s="137">
        <f t="shared" si="0"/>
        <v>0.375</v>
      </c>
      <c r="H33" s="78">
        <v>4</v>
      </c>
      <c r="I33" s="78">
        <v>4</v>
      </c>
      <c r="J33" s="78">
        <f>SUM(H33:I33)</f>
        <v>8</v>
      </c>
      <c r="K33" s="28">
        <f t="shared" si="9"/>
        <v>0.5</v>
      </c>
      <c r="L33" s="137">
        <f t="shared" si="1"/>
        <v>0.5</v>
      </c>
      <c r="M33" s="78">
        <v>3</v>
      </c>
      <c r="N33" s="78">
        <v>4</v>
      </c>
      <c r="O33" s="78">
        <f>SUM(M33:N33)</f>
        <v>7</v>
      </c>
      <c r="P33" s="28">
        <f t="shared" si="20"/>
        <v>0.42857142857142855</v>
      </c>
      <c r="Q33" s="137">
        <f t="shared" si="2"/>
        <v>0.5714285714285714</v>
      </c>
      <c r="R33" s="78">
        <v>3</v>
      </c>
      <c r="S33" s="78">
        <v>3</v>
      </c>
      <c r="T33" s="78">
        <f>SUM(R33:S33)</f>
        <v>6</v>
      </c>
      <c r="U33" s="28">
        <f t="shared" si="21"/>
        <v>0.5</v>
      </c>
      <c r="V33" s="137">
        <f t="shared" si="3"/>
        <v>0.5</v>
      </c>
      <c r="W33" s="78">
        <v>4</v>
      </c>
      <c r="X33" s="78">
        <v>5</v>
      </c>
      <c r="Y33" s="78">
        <f>SUM(W33:X33)</f>
        <v>9</v>
      </c>
      <c r="Z33" s="28">
        <f t="shared" si="22"/>
        <v>0.44444444444444442</v>
      </c>
      <c r="AA33" s="137">
        <f t="shared" si="4"/>
        <v>0.55555555555555558</v>
      </c>
      <c r="AB33" s="78">
        <v>4</v>
      </c>
      <c r="AC33" s="78">
        <v>6</v>
      </c>
      <c r="AD33" s="78">
        <f>SUM(AB33:AC33)</f>
        <v>10</v>
      </c>
      <c r="AE33" s="28">
        <f t="shared" si="23"/>
        <v>0.4</v>
      </c>
      <c r="AF33" s="137">
        <f t="shared" si="5"/>
        <v>0.6</v>
      </c>
      <c r="AG33" s="78">
        <v>3</v>
      </c>
      <c r="AH33" s="78">
        <v>5</v>
      </c>
      <c r="AI33" s="78">
        <f>SUM(AG33:AH33)</f>
        <v>8</v>
      </c>
      <c r="AJ33" s="28">
        <f t="shared" si="24"/>
        <v>0.375</v>
      </c>
      <c r="AK33" s="138">
        <f t="shared" si="6"/>
        <v>0.625</v>
      </c>
      <c r="AL33" s="78">
        <v>3</v>
      </c>
      <c r="AM33" s="78">
        <v>4</v>
      </c>
      <c r="AN33" s="78">
        <f>SUM(AL33:AM33)</f>
        <v>7</v>
      </c>
      <c r="AO33" s="28">
        <f t="shared" si="25"/>
        <v>0.42857142857142855</v>
      </c>
      <c r="AP33" s="138">
        <f t="shared" si="26"/>
        <v>0.5714285714285714</v>
      </c>
    </row>
    <row r="34" spans="1:51" s="2" customFormat="1" ht="18" customHeight="1" x14ac:dyDescent="0.35">
      <c r="A34" s="33"/>
      <c r="B34" s="26" t="s">
        <v>55</v>
      </c>
      <c r="C34" s="26">
        <v>1</v>
      </c>
      <c r="D34" s="26">
        <v>1</v>
      </c>
      <c r="E34" s="26">
        <f>SUM(C34:D34)</f>
        <v>2</v>
      </c>
      <c r="F34" s="205">
        <f t="shared" si="8"/>
        <v>0.5</v>
      </c>
      <c r="G34" s="206">
        <f t="shared" si="0"/>
        <v>0.5</v>
      </c>
      <c r="H34" s="26">
        <v>1</v>
      </c>
      <c r="I34" s="26">
        <v>1</v>
      </c>
      <c r="J34" s="26">
        <f>SUM(H34:I34)</f>
        <v>2</v>
      </c>
      <c r="K34" s="205">
        <f t="shared" si="9"/>
        <v>0.5</v>
      </c>
      <c r="L34" s="206">
        <f t="shared" si="1"/>
        <v>0.5</v>
      </c>
      <c r="M34" s="26">
        <v>1</v>
      </c>
      <c r="N34" s="26">
        <v>0</v>
      </c>
      <c r="O34" s="26">
        <f>SUM(M34:N34)</f>
        <v>1</v>
      </c>
      <c r="P34" s="205">
        <f t="shared" si="20"/>
        <v>1</v>
      </c>
      <c r="Q34" s="206">
        <f t="shared" si="2"/>
        <v>0</v>
      </c>
      <c r="R34" s="26">
        <v>0</v>
      </c>
      <c r="S34" s="26">
        <v>0</v>
      </c>
      <c r="T34" s="26">
        <f>SUM(R34:S34)</f>
        <v>0</v>
      </c>
      <c r="U34" s="205" t="s">
        <v>46</v>
      </c>
      <c r="V34" s="206" t="s">
        <v>46</v>
      </c>
      <c r="W34" s="26">
        <v>0</v>
      </c>
      <c r="X34" s="26">
        <v>0</v>
      </c>
      <c r="Y34" s="26">
        <f>SUM(W34:X34)</f>
        <v>0</v>
      </c>
      <c r="Z34" s="205" t="s">
        <v>46</v>
      </c>
      <c r="AA34" s="206" t="s">
        <v>46</v>
      </c>
      <c r="AB34" s="26">
        <v>1</v>
      </c>
      <c r="AC34" s="26">
        <v>0</v>
      </c>
      <c r="AD34" s="26">
        <f>SUM(AB34:AC34)</f>
        <v>1</v>
      </c>
      <c r="AE34" s="205">
        <f t="shared" si="23"/>
        <v>1</v>
      </c>
      <c r="AF34" s="206">
        <f t="shared" si="5"/>
        <v>0</v>
      </c>
      <c r="AG34" s="26">
        <v>1</v>
      </c>
      <c r="AH34" s="26">
        <v>0</v>
      </c>
      <c r="AI34" s="26">
        <f>SUM(AG34:AH34)</f>
        <v>1</v>
      </c>
      <c r="AJ34" s="205">
        <f t="shared" si="24"/>
        <v>1</v>
      </c>
      <c r="AK34" s="206">
        <f t="shared" si="6"/>
        <v>0</v>
      </c>
      <c r="AL34" s="26">
        <v>0</v>
      </c>
      <c r="AM34" s="26">
        <v>0</v>
      </c>
      <c r="AN34" s="26">
        <f>SUM(AL34:AM34)</f>
        <v>0</v>
      </c>
      <c r="AO34" s="205" t="s">
        <v>46</v>
      </c>
      <c r="AP34" s="206" t="s">
        <v>46</v>
      </c>
    </row>
    <row r="35" spans="1:51" s="2" customFormat="1" ht="18" customHeight="1" x14ac:dyDescent="0.35">
      <c r="A35" s="33"/>
      <c r="B35" s="26" t="s">
        <v>56</v>
      </c>
      <c r="C35" s="26">
        <v>0</v>
      </c>
      <c r="D35" s="26">
        <v>0</v>
      </c>
      <c r="E35" s="26">
        <f>SUM(C35:D35)</f>
        <v>0</v>
      </c>
      <c r="F35" s="205" t="s">
        <v>46</v>
      </c>
      <c r="G35" s="206" t="s">
        <v>46</v>
      </c>
      <c r="H35" s="26">
        <v>0</v>
      </c>
      <c r="I35" s="26">
        <v>0</v>
      </c>
      <c r="J35" s="26">
        <f>SUM(H35:I35)</f>
        <v>0</v>
      </c>
      <c r="K35" s="205" t="s">
        <v>46</v>
      </c>
      <c r="L35" s="206" t="s">
        <v>46</v>
      </c>
      <c r="M35" s="26">
        <v>0</v>
      </c>
      <c r="N35" s="26">
        <v>0</v>
      </c>
      <c r="O35" s="26">
        <f>SUM(M35:N35)</f>
        <v>0</v>
      </c>
      <c r="P35" s="205" t="s">
        <v>46</v>
      </c>
      <c r="Q35" s="206" t="s">
        <v>46</v>
      </c>
      <c r="R35" s="26">
        <v>0</v>
      </c>
      <c r="S35" s="26">
        <v>0</v>
      </c>
      <c r="T35" s="26">
        <f>SUM(R35:S35)</f>
        <v>0</v>
      </c>
      <c r="U35" s="205" t="s">
        <v>46</v>
      </c>
      <c r="V35" s="206" t="s">
        <v>46</v>
      </c>
      <c r="W35" s="26">
        <v>0</v>
      </c>
      <c r="X35" s="26">
        <v>0</v>
      </c>
      <c r="Y35" s="26">
        <f>SUM(W35:X35)</f>
        <v>0</v>
      </c>
      <c r="Z35" s="205" t="s">
        <v>46</v>
      </c>
      <c r="AA35" s="206" t="s">
        <v>46</v>
      </c>
      <c r="AB35" s="26">
        <v>0</v>
      </c>
      <c r="AC35" s="26">
        <v>0</v>
      </c>
      <c r="AD35" s="26">
        <f>SUM(AB35:AC35)</f>
        <v>0</v>
      </c>
      <c r="AE35" s="205" t="s">
        <v>46</v>
      </c>
      <c r="AF35" s="206" t="s">
        <v>46</v>
      </c>
      <c r="AG35" s="26">
        <v>0</v>
      </c>
      <c r="AH35" s="26">
        <v>0</v>
      </c>
      <c r="AI35" s="26">
        <f>SUM(AG35:AH35)</f>
        <v>0</v>
      </c>
      <c r="AJ35" s="205" t="s">
        <v>46</v>
      </c>
      <c r="AK35" s="206" t="s">
        <v>46</v>
      </c>
      <c r="AL35" s="26">
        <v>0</v>
      </c>
      <c r="AM35" s="26">
        <v>0</v>
      </c>
      <c r="AN35" s="26">
        <f>SUM(AL35:AM35)</f>
        <v>0</v>
      </c>
      <c r="AO35" s="205" t="s">
        <v>46</v>
      </c>
      <c r="AP35" s="206" t="s">
        <v>46</v>
      </c>
    </row>
    <row r="36" spans="1:51" s="42" customFormat="1" ht="18" customHeight="1" x14ac:dyDescent="0.35">
      <c r="A36" s="34"/>
      <c r="B36" s="202" t="s">
        <v>23</v>
      </c>
      <c r="C36" s="202">
        <f>SUM(C33:C35)</f>
        <v>6</v>
      </c>
      <c r="D36" s="202">
        <f>SUM(D33:D35)</f>
        <v>4</v>
      </c>
      <c r="E36" s="202">
        <f>SUM(E33:E35)</f>
        <v>10</v>
      </c>
      <c r="F36" s="203">
        <f>C36/E36</f>
        <v>0.6</v>
      </c>
      <c r="G36" s="31">
        <f t="shared" si="0"/>
        <v>0.4</v>
      </c>
      <c r="H36" s="202">
        <f>SUM(H33:H35)</f>
        <v>5</v>
      </c>
      <c r="I36" s="202">
        <f>SUM(I33:I35)</f>
        <v>5</v>
      </c>
      <c r="J36" s="202">
        <f>SUM(J33:J35)</f>
        <v>10</v>
      </c>
      <c r="K36" s="203">
        <f>H36/J36</f>
        <v>0.5</v>
      </c>
      <c r="L36" s="31">
        <f t="shared" si="1"/>
        <v>0.5</v>
      </c>
      <c r="M36" s="202">
        <f>SUM(M33:M35)</f>
        <v>4</v>
      </c>
      <c r="N36" s="202">
        <f>SUM(N33:N35)</f>
        <v>4</v>
      </c>
      <c r="O36" s="202">
        <f>SUM(O33:O35)</f>
        <v>8</v>
      </c>
      <c r="P36" s="203">
        <f>M36/O36</f>
        <v>0.5</v>
      </c>
      <c r="Q36" s="31">
        <f t="shared" si="2"/>
        <v>0.5</v>
      </c>
      <c r="R36" s="202">
        <f>SUM(R33:R35)</f>
        <v>3</v>
      </c>
      <c r="S36" s="202">
        <f>SUM(S33:S35)</f>
        <v>3</v>
      </c>
      <c r="T36" s="202">
        <f>SUM(T33:T35)</f>
        <v>6</v>
      </c>
      <c r="U36" s="203">
        <f>R36/T36</f>
        <v>0.5</v>
      </c>
      <c r="V36" s="31">
        <f t="shared" si="3"/>
        <v>0.5</v>
      </c>
      <c r="W36" s="202">
        <f>SUM(W33:W35)</f>
        <v>4</v>
      </c>
      <c r="X36" s="202">
        <f>SUM(X33:X35)</f>
        <v>5</v>
      </c>
      <c r="Y36" s="202">
        <f>SUM(Y33:Y35)</f>
        <v>9</v>
      </c>
      <c r="Z36" s="203">
        <f>W36/Y36</f>
        <v>0.44444444444444442</v>
      </c>
      <c r="AA36" s="31">
        <f t="shared" si="4"/>
        <v>0.55555555555555558</v>
      </c>
      <c r="AB36" s="202">
        <f>SUM(AB33:AB35)</f>
        <v>5</v>
      </c>
      <c r="AC36" s="202">
        <f>SUM(AC33:AC35)</f>
        <v>6</v>
      </c>
      <c r="AD36" s="202">
        <f>SUM(AD33:AD35)</f>
        <v>11</v>
      </c>
      <c r="AE36" s="203">
        <f>AB36/AD36</f>
        <v>0.45454545454545453</v>
      </c>
      <c r="AF36" s="31">
        <f t="shared" si="5"/>
        <v>0.54545454545454541</v>
      </c>
      <c r="AG36" s="202">
        <f>SUM(AG33:AG35)</f>
        <v>4</v>
      </c>
      <c r="AH36" s="202">
        <f>SUM(AH33:AH35)</f>
        <v>5</v>
      </c>
      <c r="AI36" s="202">
        <f>SUM(AI33:AI35)</f>
        <v>9</v>
      </c>
      <c r="AJ36" s="203">
        <f>AG36/AI36</f>
        <v>0.44444444444444442</v>
      </c>
      <c r="AK36" s="31">
        <f t="shared" si="6"/>
        <v>0.55555555555555558</v>
      </c>
      <c r="AL36" s="202">
        <f>SUM(AL33:AL35)</f>
        <v>3</v>
      </c>
      <c r="AM36" s="202">
        <f>SUM(AM33:AM35)</f>
        <v>4</v>
      </c>
      <c r="AN36" s="202">
        <f>SUM(AN33:AN35)</f>
        <v>7</v>
      </c>
      <c r="AO36" s="203">
        <f>AL36/AN36</f>
        <v>0.42857142857142855</v>
      </c>
      <c r="AP36" s="31">
        <f t="shared" ref="AP36" si="27">AM36/AN36</f>
        <v>0.5714285714285714</v>
      </c>
    </row>
    <row r="37" spans="1:51" s="2" customFormat="1" ht="18" customHeight="1" x14ac:dyDescent="0.35">
      <c r="A37" s="25" t="s">
        <v>42</v>
      </c>
      <c r="B37" s="26" t="s">
        <v>49</v>
      </c>
      <c r="C37" s="26">
        <v>0</v>
      </c>
      <c r="D37" s="26">
        <v>0</v>
      </c>
      <c r="E37" s="26">
        <f>SUM(C37:D37)</f>
        <v>0</v>
      </c>
      <c r="F37" s="205" t="s">
        <v>46</v>
      </c>
      <c r="G37" s="206" t="s">
        <v>46</v>
      </c>
      <c r="H37" s="26">
        <v>0</v>
      </c>
      <c r="I37" s="26">
        <v>0</v>
      </c>
      <c r="J37" s="26">
        <f>SUM(H37:I37)</f>
        <v>0</v>
      </c>
      <c r="K37" s="205" t="s">
        <v>46</v>
      </c>
      <c r="L37" s="206" t="s">
        <v>46</v>
      </c>
      <c r="M37" s="26">
        <v>0</v>
      </c>
      <c r="N37" s="26">
        <v>0</v>
      </c>
      <c r="O37" s="26">
        <f>SUM(M37:N37)</f>
        <v>0</v>
      </c>
      <c r="P37" s="205" t="s">
        <v>46</v>
      </c>
      <c r="Q37" s="206" t="s">
        <v>46</v>
      </c>
      <c r="R37" s="26">
        <v>0</v>
      </c>
      <c r="S37" s="26">
        <v>0</v>
      </c>
      <c r="T37" s="26">
        <f>SUM(R37:S37)</f>
        <v>0</v>
      </c>
      <c r="U37" s="205" t="s">
        <v>46</v>
      </c>
      <c r="V37" s="206" t="s">
        <v>46</v>
      </c>
      <c r="W37" s="26">
        <v>0</v>
      </c>
      <c r="X37" s="26">
        <v>0</v>
      </c>
      <c r="Y37" s="26">
        <f>SUM(W37:X37)</f>
        <v>0</v>
      </c>
      <c r="Z37" s="205" t="s">
        <v>46</v>
      </c>
      <c r="AA37" s="206" t="s">
        <v>46</v>
      </c>
      <c r="AB37" s="26">
        <v>0</v>
      </c>
      <c r="AC37" s="26">
        <v>0</v>
      </c>
      <c r="AD37" s="26">
        <f>SUM(AB37:AC37)</f>
        <v>0</v>
      </c>
      <c r="AE37" s="205" t="s">
        <v>46</v>
      </c>
      <c r="AF37" s="206" t="s">
        <v>46</v>
      </c>
      <c r="AG37" s="26">
        <v>0</v>
      </c>
      <c r="AH37" s="26">
        <v>0</v>
      </c>
      <c r="AI37" s="26">
        <f>SUM(AG37:AH37)</f>
        <v>0</v>
      </c>
      <c r="AJ37" s="205" t="s">
        <v>46</v>
      </c>
      <c r="AK37" s="206" t="s">
        <v>46</v>
      </c>
      <c r="AL37" s="26">
        <v>0</v>
      </c>
      <c r="AM37" s="26">
        <v>0</v>
      </c>
      <c r="AN37" s="26">
        <f>SUM(AL37:AM37)</f>
        <v>0</v>
      </c>
      <c r="AO37" s="205" t="s">
        <v>46</v>
      </c>
      <c r="AP37" s="206" t="s">
        <v>46</v>
      </c>
    </row>
    <row r="38" spans="1:51" s="2" customFormat="1" ht="18" customHeight="1" x14ac:dyDescent="0.35">
      <c r="A38" s="33"/>
      <c r="B38" s="33" t="s">
        <v>55</v>
      </c>
      <c r="C38" s="154">
        <v>0</v>
      </c>
      <c r="D38" s="154">
        <v>0</v>
      </c>
      <c r="E38" s="154">
        <f>SUM(C38:D38)</f>
        <v>0</v>
      </c>
      <c r="F38" s="27" t="s">
        <v>46</v>
      </c>
      <c r="G38" s="172" t="s">
        <v>46</v>
      </c>
      <c r="H38" s="154">
        <v>0</v>
      </c>
      <c r="I38" s="154">
        <v>0</v>
      </c>
      <c r="J38" s="154">
        <f>SUM(H38:I38)</f>
        <v>0</v>
      </c>
      <c r="K38" s="27" t="s">
        <v>46</v>
      </c>
      <c r="L38" s="172" t="s">
        <v>46</v>
      </c>
      <c r="M38" s="154">
        <v>0</v>
      </c>
      <c r="N38" s="154">
        <v>0</v>
      </c>
      <c r="O38" s="154">
        <f>SUM(M38:N38)</f>
        <v>0</v>
      </c>
      <c r="P38" s="27" t="s">
        <v>46</v>
      </c>
      <c r="Q38" s="172" t="s">
        <v>46</v>
      </c>
      <c r="R38" s="154">
        <v>0</v>
      </c>
      <c r="S38" s="154">
        <v>0</v>
      </c>
      <c r="T38" s="154">
        <f>SUM(R38:S38)</f>
        <v>0</v>
      </c>
      <c r="U38" s="27" t="s">
        <v>46</v>
      </c>
      <c r="V38" s="172" t="s">
        <v>46</v>
      </c>
      <c r="W38" s="154">
        <v>0</v>
      </c>
      <c r="X38" s="154">
        <v>0</v>
      </c>
      <c r="Y38" s="154">
        <f>SUM(W38:X38)</f>
        <v>0</v>
      </c>
      <c r="Z38" s="27" t="s">
        <v>46</v>
      </c>
      <c r="AA38" s="172" t="s">
        <v>46</v>
      </c>
      <c r="AB38" s="154">
        <v>0</v>
      </c>
      <c r="AC38" s="154">
        <v>0</v>
      </c>
      <c r="AD38" s="154">
        <f>SUM(AB38:AC38)</f>
        <v>0</v>
      </c>
      <c r="AE38" s="27" t="s">
        <v>46</v>
      </c>
      <c r="AF38" s="172" t="s">
        <v>46</v>
      </c>
      <c r="AG38" s="154">
        <v>0</v>
      </c>
      <c r="AH38" s="154">
        <v>0</v>
      </c>
      <c r="AI38" s="154">
        <f>SUM(AG38:AH38)</f>
        <v>0</v>
      </c>
      <c r="AJ38" s="27" t="s">
        <v>46</v>
      </c>
      <c r="AK38" s="173" t="s">
        <v>46</v>
      </c>
      <c r="AL38" s="154">
        <v>0</v>
      </c>
      <c r="AM38" s="154">
        <v>0</v>
      </c>
      <c r="AN38" s="154">
        <f>SUM(AL38:AM38)</f>
        <v>0</v>
      </c>
      <c r="AO38" s="27" t="s">
        <v>46</v>
      </c>
      <c r="AP38" s="173" t="s">
        <v>46</v>
      </c>
    </row>
    <row r="39" spans="1:51" s="2" customFormat="1" ht="18" customHeight="1" x14ac:dyDescent="0.35">
      <c r="A39" s="33"/>
      <c r="B39" s="25" t="s">
        <v>56</v>
      </c>
      <c r="C39" s="78">
        <v>0</v>
      </c>
      <c r="D39" s="78">
        <v>0</v>
      </c>
      <c r="E39" s="78">
        <f>SUM(C39:D39)</f>
        <v>0</v>
      </c>
      <c r="F39" s="28" t="s">
        <v>46</v>
      </c>
      <c r="G39" s="137" t="s">
        <v>46</v>
      </c>
      <c r="H39" s="78">
        <v>0</v>
      </c>
      <c r="I39" s="78">
        <v>0</v>
      </c>
      <c r="J39" s="78">
        <f>SUM(H39:I39)</f>
        <v>0</v>
      </c>
      <c r="K39" s="28" t="s">
        <v>46</v>
      </c>
      <c r="L39" s="137" t="s">
        <v>46</v>
      </c>
      <c r="M39" s="78">
        <v>0</v>
      </c>
      <c r="N39" s="78">
        <v>0</v>
      </c>
      <c r="O39" s="78">
        <f>SUM(M39:N39)</f>
        <v>0</v>
      </c>
      <c r="P39" s="28" t="s">
        <v>46</v>
      </c>
      <c r="Q39" s="137" t="s">
        <v>46</v>
      </c>
      <c r="R39" s="78">
        <v>0</v>
      </c>
      <c r="S39" s="78">
        <v>0</v>
      </c>
      <c r="T39" s="78">
        <f>SUM(R39:S39)</f>
        <v>0</v>
      </c>
      <c r="U39" s="28" t="s">
        <v>46</v>
      </c>
      <c r="V39" s="137" t="s">
        <v>46</v>
      </c>
      <c r="W39" s="78">
        <v>0</v>
      </c>
      <c r="X39" s="78">
        <v>0</v>
      </c>
      <c r="Y39" s="78">
        <f>SUM(W39:X39)</f>
        <v>0</v>
      </c>
      <c r="Z39" s="28" t="s">
        <v>46</v>
      </c>
      <c r="AA39" s="137" t="s">
        <v>46</v>
      </c>
      <c r="AB39" s="78">
        <v>0</v>
      </c>
      <c r="AC39" s="78">
        <v>0</v>
      </c>
      <c r="AD39" s="78">
        <f>SUM(AB39:AC39)</f>
        <v>0</v>
      </c>
      <c r="AE39" s="28" t="s">
        <v>46</v>
      </c>
      <c r="AF39" s="137" t="s">
        <v>46</v>
      </c>
      <c r="AG39" s="78">
        <v>0</v>
      </c>
      <c r="AH39" s="78">
        <v>0</v>
      </c>
      <c r="AI39" s="78">
        <f>SUM(AG39:AH39)</f>
        <v>0</v>
      </c>
      <c r="AJ39" s="28" t="s">
        <v>46</v>
      </c>
      <c r="AK39" s="138" t="s">
        <v>46</v>
      </c>
      <c r="AL39" s="78">
        <v>0</v>
      </c>
      <c r="AM39" s="78">
        <v>0</v>
      </c>
      <c r="AN39" s="78">
        <f>SUM(AL39:AM39)</f>
        <v>0</v>
      </c>
      <c r="AO39" s="28" t="s">
        <v>46</v>
      </c>
      <c r="AP39" s="138" t="s">
        <v>46</v>
      </c>
    </row>
    <row r="40" spans="1:51" s="42" customFormat="1" ht="18" customHeight="1" x14ac:dyDescent="0.35">
      <c r="A40" s="34"/>
      <c r="B40" s="123" t="s">
        <v>23</v>
      </c>
      <c r="C40" s="97">
        <f>SUM(C37:C39)</f>
        <v>0</v>
      </c>
      <c r="D40" s="97">
        <f>SUM(D37:D39)</f>
        <v>0</v>
      </c>
      <c r="E40" s="97">
        <f>SUM(E37:E39)</f>
        <v>0</v>
      </c>
      <c r="F40" s="140" t="s">
        <v>46</v>
      </c>
      <c r="G40" s="139" t="s">
        <v>46</v>
      </c>
      <c r="H40" s="97">
        <f>SUM(H37:H39)</f>
        <v>0</v>
      </c>
      <c r="I40" s="97">
        <f>SUM(I37:I39)</f>
        <v>0</v>
      </c>
      <c r="J40" s="97">
        <f>SUM(J37:J39)</f>
        <v>0</v>
      </c>
      <c r="K40" s="140" t="s">
        <v>46</v>
      </c>
      <c r="L40" s="139" t="s">
        <v>46</v>
      </c>
      <c r="M40" s="97">
        <f>SUM(M37:M39)</f>
        <v>0</v>
      </c>
      <c r="N40" s="97">
        <f>SUM(N37:N39)</f>
        <v>0</v>
      </c>
      <c r="O40" s="97">
        <f>SUM(O37:O39)</f>
        <v>0</v>
      </c>
      <c r="P40" s="140" t="s">
        <v>46</v>
      </c>
      <c r="Q40" s="139" t="s">
        <v>46</v>
      </c>
      <c r="R40" s="97">
        <f>SUM(R37:R39)</f>
        <v>0</v>
      </c>
      <c r="S40" s="97">
        <f>SUM(S37:S39)</f>
        <v>0</v>
      </c>
      <c r="T40" s="97">
        <f>SUM(T37:T39)</f>
        <v>0</v>
      </c>
      <c r="U40" s="140" t="s">
        <v>46</v>
      </c>
      <c r="V40" s="139" t="s">
        <v>46</v>
      </c>
      <c r="W40" s="97">
        <f>SUM(W37:W39)</f>
        <v>0</v>
      </c>
      <c r="X40" s="97">
        <f>SUM(X37:X39)</f>
        <v>0</v>
      </c>
      <c r="Y40" s="97">
        <f>SUM(Y37:Y39)</f>
        <v>0</v>
      </c>
      <c r="Z40" s="140" t="s">
        <v>46</v>
      </c>
      <c r="AA40" s="139" t="s">
        <v>46</v>
      </c>
      <c r="AB40" s="97">
        <f>SUM(AB37:AB39)</f>
        <v>0</v>
      </c>
      <c r="AC40" s="97">
        <f>SUM(AC37:AC39)</f>
        <v>0</v>
      </c>
      <c r="AD40" s="97">
        <f>SUM(AD37:AD39)</f>
        <v>0</v>
      </c>
      <c r="AE40" s="140" t="s">
        <v>46</v>
      </c>
      <c r="AF40" s="139" t="s">
        <v>46</v>
      </c>
      <c r="AG40" s="97">
        <f>SUM(AG37:AG39)</f>
        <v>0</v>
      </c>
      <c r="AH40" s="97">
        <f>SUM(AH37:AH39)</f>
        <v>0</v>
      </c>
      <c r="AI40" s="97">
        <f>SUM(AI37:AI39)</f>
        <v>0</v>
      </c>
      <c r="AJ40" s="140" t="s">
        <v>46</v>
      </c>
      <c r="AK40" s="37" t="s">
        <v>46</v>
      </c>
      <c r="AL40" s="97">
        <f>SUM(AL37:AL39)</f>
        <v>0</v>
      </c>
      <c r="AM40" s="97">
        <f>SUM(AM37:AM39)</f>
        <v>0</v>
      </c>
      <c r="AN40" s="97">
        <f>SUM(AN37:AN39)</f>
        <v>0</v>
      </c>
      <c r="AO40" s="140" t="s">
        <v>46</v>
      </c>
      <c r="AP40" s="37" t="s">
        <v>46</v>
      </c>
    </row>
    <row r="41" spans="1:51" ht="18" customHeight="1" x14ac:dyDescent="0.35">
      <c r="A41" s="25" t="s">
        <v>16</v>
      </c>
      <c r="B41" s="25" t="s">
        <v>49</v>
      </c>
      <c r="C41" s="78">
        <v>25</v>
      </c>
      <c r="D41" s="78">
        <v>47</v>
      </c>
      <c r="E41" s="78">
        <f>SUM(C41:D41)</f>
        <v>72</v>
      </c>
      <c r="F41" s="28">
        <f>C41/E41</f>
        <v>0.34722222222222221</v>
      </c>
      <c r="G41" s="137">
        <f t="shared" si="0"/>
        <v>0.65277777777777779</v>
      </c>
      <c r="H41" s="78">
        <v>27</v>
      </c>
      <c r="I41" s="78">
        <v>55</v>
      </c>
      <c r="J41" s="78">
        <f>SUM(H41:I41)</f>
        <v>82</v>
      </c>
      <c r="K41" s="28">
        <f>H41/J41</f>
        <v>0.32926829268292684</v>
      </c>
      <c r="L41" s="137">
        <f t="shared" si="1"/>
        <v>0.67073170731707321</v>
      </c>
      <c r="M41" s="78">
        <v>28</v>
      </c>
      <c r="N41" s="78">
        <v>56</v>
      </c>
      <c r="O41" s="78">
        <f>SUM(M41:N41)</f>
        <v>84</v>
      </c>
      <c r="P41" s="28">
        <f>M41/O41</f>
        <v>0.33333333333333331</v>
      </c>
      <c r="Q41" s="137">
        <f t="shared" si="2"/>
        <v>0.66666666666666663</v>
      </c>
      <c r="R41" s="78">
        <v>32</v>
      </c>
      <c r="S41" s="78">
        <v>52</v>
      </c>
      <c r="T41" s="78">
        <f>SUM(R41:S41)</f>
        <v>84</v>
      </c>
      <c r="U41" s="28">
        <f>R41/T41</f>
        <v>0.38095238095238093</v>
      </c>
      <c r="V41" s="137">
        <f t="shared" si="3"/>
        <v>0.61904761904761907</v>
      </c>
      <c r="W41" s="78">
        <v>28</v>
      </c>
      <c r="X41" s="78">
        <v>45</v>
      </c>
      <c r="Y41" s="78">
        <f>SUM(W41:X41)</f>
        <v>73</v>
      </c>
      <c r="Z41" s="28">
        <f>W41/Y41</f>
        <v>0.38356164383561642</v>
      </c>
      <c r="AA41" s="137">
        <f t="shared" si="4"/>
        <v>0.61643835616438358</v>
      </c>
      <c r="AB41" s="78">
        <v>28</v>
      </c>
      <c r="AC41" s="78">
        <v>43</v>
      </c>
      <c r="AD41" s="78">
        <f>SUM(AB41:AC41)</f>
        <v>71</v>
      </c>
      <c r="AE41" s="28">
        <f>AB41/AD41</f>
        <v>0.39436619718309857</v>
      </c>
      <c r="AF41" s="137">
        <f t="shared" si="5"/>
        <v>0.60563380281690138</v>
      </c>
      <c r="AG41" s="78">
        <v>25</v>
      </c>
      <c r="AH41" s="78">
        <v>38</v>
      </c>
      <c r="AI41" s="78">
        <f>SUM(AG41:AH41)</f>
        <v>63</v>
      </c>
      <c r="AJ41" s="28">
        <f>AG41/AI41</f>
        <v>0.3968253968253968</v>
      </c>
      <c r="AK41" s="138">
        <f t="shared" si="6"/>
        <v>0.60317460317460314</v>
      </c>
      <c r="AL41" s="78">
        <v>22</v>
      </c>
      <c r="AM41" s="78">
        <v>33</v>
      </c>
      <c r="AN41" s="78">
        <v>55</v>
      </c>
      <c r="AO41" s="28">
        <f>AL41/AN41</f>
        <v>0.4</v>
      </c>
      <c r="AP41" s="138">
        <f t="shared" ref="AP41:AP44" si="28">AM41/AN41</f>
        <v>0.6</v>
      </c>
    </row>
    <row r="42" spans="1:51" ht="18" customHeight="1" x14ac:dyDescent="0.35">
      <c r="A42" s="33"/>
      <c r="B42" s="25" t="s">
        <v>55</v>
      </c>
      <c r="C42" s="78">
        <v>10</v>
      </c>
      <c r="D42" s="78">
        <v>15</v>
      </c>
      <c r="E42" s="78">
        <f>SUM(C42:D42)</f>
        <v>25</v>
      </c>
      <c r="F42" s="28">
        <f>C42/E42</f>
        <v>0.4</v>
      </c>
      <c r="G42" s="137">
        <f t="shared" si="0"/>
        <v>0.6</v>
      </c>
      <c r="H42" s="78">
        <v>9</v>
      </c>
      <c r="I42" s="78">
        <v>19</v>
      </c>
      <c r="J42" s="78">
        <f>SUM(H42:I42)</f>
        <v>28</v>
      </c>
      <c r="K42" s="28">
        <f>H42/J42</f>
        <v>0.32142857142857145</v>
      </c>
      <c r="L42" s="137">
        <f t="shared" si="1"/>
        <v>0.6785714285714286</v>
      </c>
      <c r="M42" s="78">
        <v>12</v>
      </c>
      <c r="N42" s="78">
        <v>21</v>
      </c>
      <c r="O42" s="78">
        <f>SUM(M42:N42)</f>
        <v>33</v>
      </c>
      <c r="P42" s="28">
        <f>M42/O42</f>
        <v>0.36363636363636365</v>
      </c>
      <c r="Q42" s="137">
        <f t="shared" si="2"/>
        <v>0.63636363636363635</v>
      </c>
      <c r="R42" s="78">
        <v>13</v>
      </c>
      <c r="S42" s="78">
        <v>20</v>
      </c>
      <c r="T42" s="78">
        <f>SUM(R42:S42)</f>
        <v>33</v>
      </c>
      <c r="U42" s="28">
        <f>R42/T42</f>
        <v>0.39393939393939392</v>
      </c>
      <c r="V42" s="137">
        <f t="shared" si="3"/>
        <v>0.60606060606060608</v>
      </c>
      <c r="W42" s="78">
        <v>14</v>
      </c>
      <c r="X42" s="78">
        <v>17</v>
      </c>
      <c r="Y42" s="78">
        <f>SUM(W42:X42)</f>
        <v>31</v>
      </c>
      <c r="Z42" s="28">
        <f>W42/Y42</f>
        <v>0.45161290322580644</v>
      </c>
      <c r="AA42" s="137">
        <f t="shared" si="4"/>
        <v>0.54838709677419351</v>
      </c>
      <c r="AB42" s="78">
        <v>16</v>
      </c>
      <c r="AC42" s="78">
        <v>18</v>
      </c>
      <c r="AD42" s="78">
        <f>SUM(AB42:AC42)</f>
        <v>34</v>
      </c>
      <c r="AE42" s="28">
        <f>AB42/AD42</f>
        <v>0.47058823529411764</v>
      </c>
      <c r="AF42" s="137">
        <f t="shared" si="5"/>
        <v>0.52941176470588236</v>
      </c>
      <c r="AG42" s="78">
        <v>22</v>
      </c>
      <c r="AH42" s="78">
        <v>17</v>
      </c>
      <c r="AI42" s="78">
        <f>SUM(AG42:AH42)</f>
        <v>39</v>
      </c>
      <c r="AJ42" s="28">
        <f>AG42/AI42</f>
        <v>0.5641025641025641</v>
      </c>
      <c r="AK42" s="138">
        <f t="shared" si="6"/>
        <v>0.4358974358974359</v>
      </c>
      <c r="AL42" s="78">
        <v>32</v>
      </c>
      <c r="AM42" s="78">
        <v>19</v>
      </c>
      <c r="AN42" s="78">
        <v>51</v>
      </c>
      <c r="AO42" s="28">
        <f>AL42/AN42</f>
        <v>0.62745098039215685</v>
      </c>
      <c r="AP42" s="138">
        <f t="shared" si="28"/>
        <v>0.37254901960784315</v>
      </c>
    </row>
    <row r="43" spans="1:51" ht="18" customHeight="1" x14ac:dyDescent="0.35">
      <c r="A43" s="33"/>
      <c r="B43" s="25" t="s">
        <v>56</v>
      </c>
      <c r="C43" s="78">
        <v>16</v>
      </c>
      <c r="D43" s="78">
        <v>28</v>
      </c>
      <c r="E43" s="78">
        <f>SUM(C43:D43)</f>
        <v>44</v>
      </c>
      <c r="F43" s="28">
        <f>C43/E43</f>
        <v>0.36363636363636365</v>
      </c>
      <c r="G43" s="137">
        <f t="shared" si="0"/>
        <v>0.63636363636363635</v>
      </c>
      <c r="H43" s="78">
        <v>13</v>
      </c>
      <c r="I43" s="78">
        <v>32</v>
      </c>
      <c r="J43" s="78">
        <f>SUM(H43:I43)</f>
        <v>45</v>
      </c>
      <c r="K43" s="28">
        <f>H43/J43</f>
        <v>0.28888888888888886</v>
      </c>
      <c r="L43" s="137">
        <f t="shared" si="1"/>
        <v>0.71111111111111114</v>
      </c>
      <c r="M43" s="78">
        <v>12</v>
      </c>
      <c r="N43" s="78">
        <v>28</v>
      </c>
      <c r="O43" s="78">
        <f>SUM(M43:N43)</f>
        <v>40</v>
      </c>
      <c r="P43" s="28">
        <f>M43/O43</f>
        <v>0.3</v>
      </c>
      <c r="Q43" s="137">
        <f t="shared" si="2"/>
        <v>0.7</v>
      </c>
      <c r="R43" s="78">
        <v>18</v>
      </c>
      <c r="S43" s="78">
        <v>29</v>
      </c>
      <c r="T43" s="78">
        <f>SUM(R43:S43)</f>
        <v>47</v>
      </c>
      <c r="U43" s="28">
        <f>R43/T43</f>
        <v>0.38297872340425532</v>
      </c>
      <c r="V43" s="137">
        <f t="shared" si="3"/>
        <v>0.61702127659574468</v>
      </c>
      <c r="W43" s="78">
        <v>20</v>
      </c>
      <c r="X43" s="78">
        <v>28</v>
      </c>
      <c r="Y43" s="78">
        <f>SUM(W43:X43)</f>
        <v>48</v>
      </c>
      <c r="Z43" s="28">
        <f>W43/Y43</f>
        <v>0.41666666666666669</v>
      </c>
      <c r="AA43" s="137">
        <f t="shared" si="4"/>
        <v>0.58333333333333337</v>
      </c>
      <c r="AB43" s="78">
        <v>20</v>
      </c>
      <c r="AC43" s="78">
        <v>27</v>
      </c>
      <c r="AD43" s="78">
        <f>SUM(AB43:AC43)</f>
        <v>47</v>
      </c>
      <c r="AE43" s="28">
        <f>AB43/AD43</f>
        <v>0.42553191489361702</v>
      </c>
      <c r="AF43" s="137">
        <f t="shared" si="5"/>
        <v>0.57446808510638303</v>
      </c>
      <c r="AG43" s="78">
        <v>22</v>
      </c>
      <c r="AH43" s="78">
        <v>21</v>
      </c>
      <c r="AI43" s="78">
        <f>SUM(AG43:AH43)</f>
        <v>43</v>
      </c>
      <c r="AJ43" s="28">
        <f>AG43/AI43</f>
        <v>0.51162790697674421</v>
      </c>
      <c r="AK43" s="138">
        <f t="shared" si="6"/>
        <v>0.48837209302325579</v>
      </c>
      <c r="AL43" s="78">
        <v>24</v>
      </c>
      <c r="AM43" s="78">
        <v>19</v>
      </c>
      <c r="AN43" s="78">
        <v>43</v>
      </c>
      <c r="AO43" s="28">
        <f>AL43/AN43</f>
        <v>0.55813953488372092</v>
      </c>
      <c r="AP43" s="138">
        <f t="shared" si="28"/>
        <v>0.44186046511627908</v>
      </c>
    </row>
    <row r="44" spans="1:51" s="1" customFormat="1" ht="18" customHeight="1" x14ac:dyDescent="0.35">
      <c r="A44" s="152"/>
      <c r="B44" s="40" t="s">
        <v>23</v>
      </c>
      <c r="C44" s="39">
        <f>SUM(C41:C43)</f>
        <v>51</v>
      </c>
      <c r="D44" s="39">
        <f>SUM(D41:D43)</f>
        <v>90</v>
      </c>
      <c r="E44" s="39">
        <f>C44+D44</f>
        <v>141</v>
      </c>
      <c r="F44" s="150">
        <f>C44/E44</f>
        <v>0.36170212765957449</v>
      </c>
      <c r="G44" s="151">
        <f t="shared" si="0"/>
        <v>0.63829787234042556</v>
      </c>
      <c r="H44" s="39">
        <f>SUM(H41:H43)</f>
        <v>49</v>
      </c>
      <c r="I44" s="39">
        <f>SUM(I41:I43)</f>
        <v>106</v>
      </c>
      <c r="J44" s="39">
        <f>H44+I44</f>
        <v>155</v>
      </c>
      <c r="K44" s="150">
        <f>H44/J44</f>
        <v>0.31612903225806449</v>
      </c>
      <c r="L44" s="151">
        <f t="shared" si="1"/>
        <v>0.68387096774193545</v>
      </c>
      <c r="M44" s="39">
        <f>SUM(M41:M43)</f>
        <v>52</v>
      </c>
      <c r="N44" s="39">
        <f>SUM(N41:N43)</f>
        <v>105</v>
      </c>
      <c r="O44" s="39">
        <f>M44+N44</f>
        <v>157</v>
      </c>
      <c r="P44" s="150">
        <f>M44/O44</f>
        <v>0.33121019108280253</v>
      </c>
      <c r="Q44" s="151">
        <f t="shared" si="2"/>
        <v>0.66878980891719741</v>
      </c>
      <c r="R44" s="39">
        <f>SUM(R41:R43)</f>
        <v>63</v>
      </c>
      <c r="S44" s="39">
        <f>SUM(S41:S43)</f>
        <v>101</v>
      </c>
      <c r="T44" s="39">
        <f>R44+S44</f>
        <v>164</v>
      </c>
      <c r="U44" s="150">
        <f>R44/T44</f>
        <v>0.38414634146341464</v>
      </c>
      <c r="V44" s="151">
        <f t="shared" si="3"/>
        <v>0.61585365853658536</v>
      </c>
      <c r="W44" s="39">
        <f>SUM(W41:W43)</f>
        <v>62</v>
      </c>
      <c r="X44" s="39">
        <f>SUM(X41:X43)</f>
        <v>90</v>
      </c>
      <c r="Y44" s="39">
        <f>W44+X44</f>
        <v>152</v>
      </c>
      <c r="Z44" s="150">
        <f>W44/Y44</f>
        <v>0.40789473684210525</v>
      </c>
      <c r="AA44" s="151">
        <f t="shared" si="4"/>
        <v>0.59210526315789469</v>
      </c>
      <c r="AB44" s="39">
        <f>SUM(AB41:AB43)</f>
        <v>64</v>
      </c>
      <c r="AC44" s="39">
        <f>SUM(AC41:AC43)</f>
        <v>88</v>
      </c>
      <c r="AD44" s="39">
        <f>AB44+AC44</f>
        <v>152</v>
      </c>
      <c r="AE44" s="150">
        <f>AB44/AD44</f>
        <v>0.42105263157894735</v>
      </c>
      <c r="AF44" s="151">
        <f t="shared" si="5"/>
        <v>0.57894736842105265</v>
      </c>
      <c r="AG44" s="39">
        <f>SUM(AG41:AG43)</f>
        <v>69</v>
      </c>
      <c r="AH44" s="39">
        <f>SUM(AH41:AH43)</f>
        <v>76</v>
      </c>
      <c r="AI44" s="39">
        <f>AG44+AH44</f>
        <v>145</v>
      </c>
      <c r="AJ44" s="150">
        <f>AG44/AI44</f>
        <v>0.47586206896551725</v>
      </c>
      <c r="AK44" s="36">
        <f t="shared" si="6"/>
        <v>0.52413793103448281</v>
      </c>
      <c r="AL44" s="39">
        <f>SUM(AL41:AL43)</f>
        <v>78</v>
      </c>
      <c r="AM44" s="39">
        <f>SUM(AM41:AM43)</f>
        <v>71</v>
      </c>
      <c r="AN44" s="39">
        <f>AL44+AM44</f>
        <v>149</v>
      </c>
      <c r="AO44" s="150">
        <f>AL44/AN44</f>
        <v>0.52348993288590606</v>
      </c>
      <c r="AP44" s="36">
        <f t="shared" si="28"/>
        <v>0.47651006711409394</v>
      </c>
    </row>
    <row r="46" spans="1:51" s="18" customFormat="1" ht="14.5" x14ac:dyDescent="0.35">
      <c r="A46" s="19" t="s">
        <v>17</v>
      </c>
      <c r="B46" s="19"/>
      <c r="U46" s="20"/>
      <c r="W46" s="20"/>
      <c r="X46" s="20"/>
      <c r="AB46" s="19"/>
      <c r="AC46" s="19"/>
      <c r="AD46" s="19"/>
      <c r="AH46" s="19"/>
      <c r="AI46" s="19"/>
      <c r="AJ46" s="19"/>
      <c r="AM46" s="19"/>
      <c r="AN46" s="19"/>
      <c r="AO46" s="19"/>
      <c r="AR46" s="19"/>
      <c r="AS46" s="19"/>
      <c r="AT46" s="19"/>
    </row>
    <row r="47" spans="1:51" s="18" customFormat="1" ht="14.5" x14ac:dyDescent="0.35">
      <c r="A47" s="18" t="s">
        <v>77</v>
      </c>
      <c r="U47" s="20"/>
      <c r="W47" s="20"/>
      <c r="X47" s="20"/>
      <c r="AB47" s="7"/>
      <c r="AC47" s="7"/>
      <c r="AD47" s="7"/>
      <c r="AH47" s="7"/>
      <c r="AI47" s="7"/>
      <c r="AJ47" s="7"/>
      <c r="AM47" s="7"/>
      <c r="AN47" s="7"/>
      <c r="AO47" s="7"/>
      <c r="AR47" s="7"/>
      <c r="AS47" s="7"/>
      <c r="AT47" s="7"/>
      <c r="AW47" s="7"/>
      <c r="AX47" s="7"/>
      <c r="AY47" s="7"/>
    </row>
    <row r="48" spans="1:51" s="18" customFormat="1" ht="14.5" x14ac:dyDescent="0.35">
      <c r="A48" s="18" t="s">
        <v>74</v>
      </c>
      <c r="U48" s="20"/>
      <c r="W48" s="20"/>
      <c r="X48" s="20"/>
      <c r="AB48" s="7"/>
      <c r="AC48" s="7"/>
      <c r="AD48" s="7"/>
      <c r="AH48" s="7"/>
      <c r="AI48" s="7"/>
      <c r="AJ48" s="7"/>
      <c r="AM48" s="7"/>
      <c r="AN48" s="7"/>
      <c r="AO48" s="7"/>
      <c r="AR48" s="7"/>
      <c r="AS48" s="7"/>
      <c r="AT48" s="7"/>
      <c r="AW48" s="7"/>
      <c r="AX48" s="7"/>
      <c r="AY48" s="7"/>
    </row>
    <row r="49" spans="1:41" ht="16" customHeight="1" x14ac:dyDescent="0.35">
      <c r="A49" s="1"/>
      <c r="W49" s="2"/>
      <c r="X49" s="2"/>
      <c r="Y49" s="2"/>
      <c r="Z49" s="2"/>
      <c r="AB49" s="2"/>
      <c r="AC49" s="2"/>
      <c r="AD49" s="2"/>
      <c r="AE49" s="2"/>
      <c r="AG49" s="2"/>
      <c r="AH49" s="2"/>
      <c r="AI49" s="2"/>
      <c r="AJ49" s="2"/>
      <c r="AL49" s="2"/>
      <c r="AM49" s="2"/>
      <c r="AN49" s="2"/>
      <c r="AO49" s="2"/>
    </row>
    <row r="50" spans="1:41" s="18" customFormat="1" ht="14.5" x14ac:dyDescent="0.35">
      <c r="A50" s="18" t="s">
        <v>204</v>
      </c>
      <c r="M50" s="20"/>
      <c r="N50" s="20"/>
      <c r="O50" s="20"/>
      <c r="R50" s="7"/>
      <c r="S50" s="7"/>
      <c r="T50" s="7"/>
      <c r="W50" s="7"/>
      <c r="X50" s="7"/>
      <c r="Y50" s="7"/>
      <c r="AB50" s="7"/>
      <c r="AC50" s="7"/>
      <c r="AD50" s="7"/>
      <c r="AG50" s="7"/>
      <c r="AH50" s="7"/>
      <c r="AI50" s="7"/>
      <c r="AL50" s="7"/>
      <c r="AM50" s="7"/>
      <c r="AN50" s="7"/>
    </row>
  </sheetData>
  <pageMargins left="0.75" right="0.75" top="1" bottom="1" header="0.51180555555555496" footer="0.51180555555555496"/>
  <pageSetup paperSize="9" scale="43" firstPageNumber="0" orientation="portrait" r:id="rId1"/>
  <ignoredErrors>
    <ignoredError sqref="F4:AK7 V23 V34 Q22 V22 AA22 AA23 AA34" calculatedColumn="1"/>
    <ignoredError sqref="F8:AK21 F24:P33 F22:P22 F23:P23 F35:P44 F34:P34 AB34:AK34 AB23:AK23 AB22:AK22 W34:Z34 Q34:U34 Q37:AK39 W23:Z23 Q23:U23 W22:Z22 R22:U22 Q24:AK33 Q41:AK42 Q40:AG40 AI40:AK40 Q35:AF35 AH35:AK35 Q44:AK44 Q43:AH43 AJ43:AK43 Q36:AG36 AI36:AK36" formula="1" calculatedColumn="1"/>
    <ignoredError sqref="E8:E44 AN12 AN16 AN20 AN24 AN32 AN36 AN8 AN28 AN40" formula="1"/>
    <ignoredError sqref="AH40" formula="1" formulaRange="1" calculatedColumn="1"/>
    <ignoredError sqref="C3:AK3" numberStoredAsText="1"/>
    <ignoredError sqref="AM40"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G63"/>
  <sheetViews>
    <sheetView zoomScaleNormal="100" zoomScalePageLayoutView="70" workbookViewId="0"/>
  </sheetViews>
  <sheetFormatPr baseColWidth="10" defaultColWidth="8.83203125" defaultRowHeight="13" x14ac:dyDescent="0.3"/>
  <cols>
    <col min="1" max="17" width="8.1640625" style="13" customWidth="1"/>
    <col min="18" max="21" width="8.1640625" style="6" customWidth="1"/>
    <col min="22" max="22" width="8.1640625" style="13" customWidth="1"/>
    <col min="23" max="26" width="8.1640625" style="6" customWidth="1"/>
    <col min="27" max="27" width="8.1640625" style="13" customWidth="1"/>
    <col min="28" max="31" width="8.1640625" style="6" customWidth="1"/>
    <col min="32" max="32" width="8.1640625" style="13" customWidth="1"/>
    <col min="33" max="36" width="8.1640625" style="6" customWidth="1"/>
    <col min="37" max="37" width="8.1640625" style="13" customWidth="1"/>
    <col min="38" max="41" width="8.1640625" style="6" customWidth="1"/>
    <col min="42" max="42" width="8.1640625" style="13" customWidth="1"/>
    <col min="43" max="46" width="8.1640625" style="6" customWidth="1"/>
    <col min="47" max="47" width="8.1640625" style="13" customWidth="1"/>
    <col min="48" max="51" width="8.1640625" style="6" customWidth="1"/>
    <col min="52" max="52" width="8.1640625" style="13" customWidth="1"/>
    <col min="53" max="1021" width="10.5" style="13" customWidth="1"/>
    <col min="1022" max="16384" width="8.83203125" style="13"/>
  </cols>
  <sheetData>
    <row r="1" spans="1:52" s="10" customFormat="1" ht="30.65" customHeight="1" x14ac:dyDescent="0.35">
      <c r="A1" s="9" t="s">
        <v>198</v>
      </c>
    </row>
    <row r="2" spans="1:52" s="4" customFormat="1" ht="23.5" customHeight="1" x14ac:dyDescent="0.35">
      <c r="A2" s="4" t="s">
        <v>35</v>
      </c>
    </row>
    <row r="3" spans="1:52" ht="18" customHeight="1" x14ac:dyDescent="0.3">
      <c r="A3" s="59" t="s">
        <v>95</v>
      </c>
      <c r="B3" s="59" t="s">
        <v>96</v>
      </c>
      <c r="C3" s="23" t="s">
        <v>86</v>
      </c>
      <c r="D3" s="57" t="s">
        <v>101</v>
      </c>
      <c r="E3" s="57" t="s">
        <v>102</v>
      </c>
      <c r="F3" s="57" t="s">
        <v>103</v>
      </c>
      <c r="G3" s="57" t="s">
        <v>104</v>
      </c>
      <c r="H3" s="23" t="s">
        <v>87</v>
      </c>
      <c r="I3" s="57" t="s">
        <v>105</v>
      </c>
      <c r="J3" s="57" t="s">
        <v>106</v>
      </c>
      <c r="K3" s="57" t="s">
        <v>107</v>
      </c>
      <c r="L3" s="57" t="s">
        <v>108</v>
      </c>
      <c r="M3" s="23" t="s">
        <v>88</v>
      </c>
      <c r="N3" s="57" t="s">
        <v>109</v>
      </c>
      <c r="O3" s="57" t="s">
        <v>110</v>
      </c>
      <c r="P3" s="57" t="s">
        <v>111</v>
      </c>
      <c r="Q3" s="57" t="s">
        <v>112</v>
      </c>
      <c r="R3" s="23" t="s">
        <v>89</v>
      </c>
      <c r="S3" s="57" t="s">
        <v>113</v>
      </c>
      <c r="T3" s="57" t="s">
        <v>114</v>
      </c>
      <c r="U3" s="57" t="s">
        <v>115</v>
      </c>
      <c r="V3" s="57" t="s">
        <v>116</v>
      </c>
      <c r="W3" s="23" t="s">
        <v>90</v>
      </c>
      <c r="X3" s="57" t="s">
        <v>117</v>
      </c>
      <c r="Y3" s="57" t="s">
        <v>118</v>
      </c>
      <c r="Z3" s="57" t="s">
        <v>119</v>
      </c>
      <c r="AA3" s="57" t="s">
        <v>120</v>
      </c>
      <c r="AB3" s="23" t="s">
        <v>91</v>
      </c>
      <c r="AC3" s="57" t="s">
        <v>121</v>
      </c>
      <c r="AD3" s="57" t="s">
        <v>122</v>
      </c>
      <c r="AE3" s="57" t="s">
        <v>123</v>
      </c>
      <c r="AF3" s="57" t="s">
        <v>124</v>
      </c>
      <c r="AG3" s="23" t="s">
        <v>92</v>
      </c>
      <c r="AH3" s="57" t="s">
        <v>125</v>
      </c>
      <c r="AI3" s="57" t="s">
        <v>126</v>
      </c>
      <c r="AJ3" s="57" t="s">
        <v>127</v>
      </c>
      <c r="AK3" s="57" t="s">
        <v>128</v>
      </c>
      <c r="AL3" s="23" t="s">
        <v>93</v>
      </c>
      <c r="AM3" s="57" t="s">
        <v>129</v>
      </c>
      <c r="AN3" s="57" t="s">
        <v>130</v>
      </c>
      <c r="AO3" s="57" t="s">
        <v>131</v>
      </c>
      <c r="AP3" s="57" t="s">
        <v>132</v>
      </c>
      <c r="AQ3" s="23" t="s">
        <v>94</v>
      </c>
      <c r="AR3" s="57" t="s">
        <v>133</v>
      </c>
      <c r="AS3" s="57" t="s">
        <v>134</v>
      </c>
      <c r="AT3" s="57" t="s">
        <v>135</v>
      </c>
      <c r="AU3" s="58" t="s">
        <v>136</v>
      </c>
      <c r="AV3" s="23">
        <v>2025</v>
      </c>
      <c r="AW3" s="57" t="s">
        <v>133</v>
      </c>
      <c r="AX3" s="57" t="s">
        <v>134</v>
      </c>
      <c r="AY3" s="57" t="s">
        <v>135</v>
      </c>
      <c r="AZ3" s="58" t="s">
        <v>136</v>
      </c>
    </row>
    <row r="4" spans="1:52" ht="18" customHeight="1" x14ac:dyDescent="0.3">
      <c r="A4" s="97" t="s">
        <v>2</v>
      </c>
      <c r="B4" s="115" t="s">
        <v>36</v>
      </c>
      <c r="C4" s="26" t="s">
        <v>21</v>
      </c>
      <c r="D4" s="26" t="s">
        <v>37</v>
      </c>
      <c r="E4" s="26" t="s">
        <v>23</v>
      </c>
      <c r="F4" s="49" t="s">
        <v>24</v>
      </c>
      <c r="G4" s="22" t="s">
        <v>9</v>
      </c>
      <c r="H4" s="26" t="s">
        <v>21</v>
      </c>
      <c r="I4" s="26" t="s">
        <v>37</v>
      </c>
      <c r="J4" s="26" t="s">
        <v>23</v>
      </c>
      <c r="K4" s="49" t="s">
        <v>24</v>
      </c>
      <c r="L4" s="22" t="s">
        <v>9</v>
      </c>
      <c r="M4" s="26" t="s">
        <v>21</v>
      </c>
      <c r="N4" s="26" t="s">
        <v>37</v>
      </c>
      <c r="O4" s="26" t="s">
        <v>23</v>
      </c>
      <c r="P4" s="49" t="s">
        <v>24</v>
      </c>
      <c r="Q4" s="22" t="s">
        <v>9</v>
      </c>
      <c r="R4" s="26" t="s">
        <v>21</v>
      </c>
      <c r="S4" s="26" t="s">
        <v>37</v>
      </c>
      <c r="T4" s="26" t="s">
        <v>23</v>
      </c>
      <c r="U4" s="49" t="s">
        <v>24</v>
      </c>
      <c r="V4" s="22" t="s">
        <v>9</v>
      </c>
      <c r="W4" s="26" t="s">
        <v>21</v>
      </c>
      <c r="X4" s="26" t="s">
        <v>37</v>
      </c>
      <c r="Y4" s="26" t="s">
        <v>23</v>
      </c>
      <c r="Z4" s="49" t="s">
        <v>24</v>
      </c>
      <c r="AA4" s="22" t="s">
        <v>9</v>
      </c>
      <c r="AB4" s="26" t="s">
        <v>21</v>
      </c>
      <c r="AC4" s="26" t="s">
        <v>37</v>
      </c>
      <c r="AD4" s="26" t="s">
        <v>23</v>
      </c>
      <c r="AE4" s="49" t="s">
        <v>24</v>
      </c>
      <c r="AF4" s="22" t="s">
        <v>9</v>
      </c>
      <c r="AG4" s="26" t="s">
        <v>21</v>
      </c>
      <c r="AH4" s="26" t="s">
        <v>37</v>
      </c>
      <c r="AI4" s="26" t="s">
        <v>23</v>
      </c>
      <c r="AJ4" s="49" t="s">
        <v>24</v>
      </c>
      <c r="AK4" s="22" t="s">
        <v>9</v>
      </c>
      <c r="AL4" s="26" t="s">
        <v>21</v>
      </c>
      <c r="AM4" s="26" t="s">
        <v>37</v>
      </c>
      <c r="AN4" s="26" t="s">
        <v>23</v>
      </c>
      <c r="AO4" s="49" t="s">
        <v>24</v>
      </c>
      <c r="AP4" s="22" t="s">
        <v>9</v>
      </c>
      <c r="AQ4" s="26" t="s">
        <v>21</v>
      </c>
      <c r="AR4" s="26" t="s">
        <v>37</v>
      </c>
      <c r="AS4" s="26" t="s">
        <v>23</v>
      </c>
      <c r="AT4" s="49" t="s">
        <v>24</v>
      </c>
      <c r="AU4" s="22" t="s">
        <v>9</v>
      </c>
      <c r="AV4" s="26" t="s">
        <v>21</v>
      </c>
      <c r="AW4" s="26" t="s">
        <v>37</v>
      </c>
      <c r="AX4" s="26" t="s">
        <v>23</v>
      </c>
      <c r="AY4" s="49" t="s">
        <v>24</v>
      </c>
      <c r="AZ4" s="22" t="s">
        <v>9</v>
      </c>
    </row>
    <row r="5" spans="1:52" ht="18" customHeight="1" x14ac:dyDescent="0.3">
      <c r="A5" s="25" t="s">
        <v>4</v>
      </c>
      <c r="B5" s="120" t="s">
        <v>50</v>
      </c>
      <c r="C5" s="154">
        <v>19</v>
      </c>
      <c r="D5" s="154">
        <v>3</v>
      </c>
      <c r="E5" s="154">
        <f t="shared" ref="E5:E10" si="0">SUM(C5:D5)</f>
        <v>22</v>
      </c>
      <c r="F5" s="27">
        <f>C5/E5</f>
        <v>0.86363636363636365</v>
      </c>
      <c r="G5" s="172">
        <f>D5/E5</f>
        <v>0.13636363636363635</v>
      </c>
      <c r="H5" s="154">
        <v>17</v>
      </c>
      <c r="I5" s="154">
        <v>5</v>
      </c>
      <c r="J5" s="154">
        <f>SUM(H5:I5)</f>
        <v>22</v>
      </c>
      <c r="K5" s="27">
        <f>H5/J5</f>
        <v>0.77272727272727271</v>
      </c>
      <c r="L5" s="172">
        <f>I5/J5</f>
        <v>0.22727272727272727</v>
      </c>
      <c r="M5" s="154">
        <v>19</v>
      </c>
      <c r="N5" s="154">
        <v>4</v>
      </c>
      <c r="O5" s="154">
        <f>SUM(M5:N5)</f>
        <v>23</v>
      </c>
      <c r="P5" s="27">
        <f>M5/O5</f>
        <v>0.82608695652173914</v>
      </c>
      <c r="Q5" s="172">
        <f>N5/O5</f>
        <v>0.17391304347826086</v>
      </c>
      <c r="R5" s="154">
        <v>18</v>
      </c>
      <c r="S5" s="154">
        <v>3</v>
      </c>
      <c r="T5" s="154">
        <f>SUM(R5:S5)</f>
        <v>21</v>
      </c>
      <c r="U5" s="27">
        <f>R5/T5</f>
        <v>0.8571428571428571</v>
      </c>
      <c r="V5" s="172">
        <f>S5/T5</f>
        <v>0.14285714285714285</v>
      </c>
      <c r="W5" s="154">
        <v>15</v>
      </c>
      <c r="X5" s="154">
        <v>3</v>
      </c>
      <c r="Y5" s="154">
        <f>SUM(W5:X5)</f>
        <v>18</v>
      </c>
      <c r="Z5" s="27">
        <f>W5/Y5</f>
        <v>0.83333333333333337</v>
      </c>
      <c r="AA5" s="172">
        <f>X5/Y5</f>
        <v>0.16666666666666666</v>
      </c>
      <c r="AB5" s="154">
        <v>17</v>
      </c>
      <c r="AC5" s="154">
        <v>3</v>
      </c>
      <c r="AD5" s="154">
        <f>SUM(AB5:AC5)</f>
        <v>20</v>
      </c>
      <c r="AE5" s="27">
        <f>AB5/AD5</f>
        <v>0.85</v>
      </c>
      <c r="AF5" s="172">
        <f>AC5/AD5</f>
        <v>0.15</v>
      </c>
      <c r="AG5" s="154">
        <v>10</v>
      </c>
      <c r="AH5" s="154">
        <v>3</v>
      </c>
      <c r="AI5" s="154">
        <f>SUM(AG5:AH5)</f>
        <v>13</v>
      </c>
      <c r="AJ5" s="27">
        <f>AG5/AI5</f>
        <v>0.76923076923076927</v>
      </c>
      <c r="AK5" s="172">
        <f>AH5/AI5</f>
        <v>0.23076923076923078</v>
      </c>
      <c r="AL5" s="154">
        <v>11</v>
      </c>
      <c r="AM5" s="154">
        <v>4</v>
      </c>
      <c r="AN5" s="154">
        <f>SUM(AL5:AM5)</f>
        <v>15</v>
      </c>
      <c r="AO5" s="27">
        <f>AL5/AN5</f>
        <v>0.73333333333333328</v>
      </c>
      <c r="AP5" s="172">
        <f>AM5/AN5</f>
        <v>0.26666666666666666</v>
      </c>
      <c r="AQ5" s="154">
        <v>15</v>
      </c>
      <c r="AR5" s="154">
        <v>6</v>
      </c>
      <c r="AS5" s="154">
        <f>SUM(AQ5:AR5)</f>
        <v>21</v>
      </c>
      <c r="AT5" s="27">
        <f>AQ5/AS5</f>
        <v>0.7142857142857143</v>
      </c>
      <c r="AU5" s="173">
        <f>AR5/AS5</f>
        <v>0.2857142857142857</v>
      </c>
      <c r="AV5" s="154">
        <v>13</v>
      </c>
      <c r="AW5" s="154">
        <v>7</v>
      </c>
      <c r="AX5" s="154">
        <f>SUM(AV5:AW5)</f>
        <v>20</v>
      </c>
      <c r="AY5" s="27">
        <f>AV5/AX5</f>
        <v>0.65</v>
      </c>
      <c r="AZ5" s="173">
        <f>AW5/AX5</f>
        <v>0.35</v>
      </c>
    </row>
    <row r="6" spans="1:52" ht="18" customHeight="1" x14ac:dyDescent="0.3">
      <c r="A6" s="33"/>
      <c r="B6" s="25" t="s">
        <v>51</v>
      </c>
      <c r="C6" s="78">
        <v>0</v>
      </c>
      <c r="D6" s="78">
        <v>0</v>
      </c>
      <c r="E6" s="78">
        <f t="shared" si="0"/>
        <v>0</v>
      </c>
      <c r="F6" s="28" t="s">
        <v>46</v>
      </c>
      <c r="G6" s="137" t="s">
        <v>46</v>
      </c>
      <c r="H6" s="78">
        <v>0</v>
      </c>
      <c r="I6" s="78">
        <v>0</v>
      </c>
      <c r="J6" s="78">
        <f>SUM(H6:I6)</f>
        <v>0</v>
      </c>
      <c r="K6" s="28" t="s">
        <v>46</v>
      </c>
      <c r="L6" s="137" t="s">
        <v>46</v>
      </c>
      <c r="M6" s="78">
        <v>0</v>
      </c>
      <c r="N6" s="78">
        <v>0</v>
      </c>
      <c r="O6" s="78">
        <f>SUM(M6:N6)</f>
        <v>0</v>
      </c>
      <c r="P6" s="28" t="s">
        <v>46</v>
      </c>
      <c r="Q6" s="137" t="s">
        <v>46</v>
      </c>
      <c r="R6" s="78">
        <v>0</v>
      </c>
      <c r="S6" s="78">
        <v>0</v>
      </c>
      <c r="T6" s="78">
        <f>SUM(R6:S6)</f>
        <v>0</v>
      </c>
      <c r="U6" s="28" t="s">
        <v>46</v>
      </c>
      <c r="V6" s="137" t="s">
        <v>46</v>
      </c>
      <c r="W6" s="78">
        <v>0</v>
      </c>
      <c r="X6" s="78">
        <v>0</v>
      </c>
      <c r="Y6" s="78">
        <f>SUM(W6:X6)</f>
        <v>0</v>
      </c>
      <c r="Z6" s="28" t="s">
        <v>46</v>
      </c>
      <c r="AA6" s="137" t="s">
        <v>46</v>
      </c>
      <c r="AB6" s="78">
        <v>0</v>
      </c>
      <c r="AC6" s="78">
        <v>0</v>
      </c>
      <c r="AD6" s="78">
        <f>SUM(AB6:AC6)</f>
        <v>0</v>
      </c>
      <c r="AE6" s="28" t="s">
        <v>46</v>
      </c>
      <c r="AF6" s="137" t="s">
        <v>46</v>
      </c>
      <c r="AG6" s="78">
        <v>0</v>
      </c>
      <c r="AH6" s="78">
        <v>0</v>
      </c>
      <c r="AI6" s="78">
        <f>SUM(AG6:AH6)</f>
        <v>0</v>
      </c>
      <c r="AJ6" s="28" t="s">
        <v>46</v>
      </c>
      <c r="AK6" s="137" t="s">
        <v>46</v>
      </c>
      <c r="AL6" s="78">
        <v>0</v>
      </c>
      <c r="AM6" s="78">
        <v>0</v>
      </c>
      <c r="AN6" s="78">
        <f>SUM(AL6:AM6)</f>
        <v>0</v>
      </c>
      <c r="AO6" s="28" t="s">
        <v>46</v>
      </c>
      <c r="AP6" s="137" t="s">
        <v>46</v>
      </c>
      <c r="AQ6" s="78">
        <v>0</v>
      </c>
      <c r="AR6" s="78">
        <v>0</v>
      </c>
      <c r="AS6" s="78">
        <f>SUM(AQ6:AR6)</f>
        <v>0</v>
      </c>
      <c r="AT6" s="28" t="s">
        <v>46</v>
      </c>
      <c r="AU6" s="138" t="s">
        <v>46</v>
      </c>
      <c r="AV6" s="78">
        <v>0</v>
      </c>
      <c r="AW6" s="78">
        <v>0</v>
      </c>
      <c r="AX6" s="78">
        <f>SUM(AV6:AW6)</f>
        <v>0</v>
      </c>
      <c r="AY6" s="28" t="s">
        <v>46</v>
      </c>
      <c r="AZ6" s="138" t="s">
        <v>46</v>
      </c>
    </row>
    <row r="7" spans="1:52" ht="18" customHeight="1" x14ac:dyDescent="0.3">
      <c r="A7" s="33"/>
      <c r="B7" s="25" t="s">
        <v>52</v>
      </c>
      <c r="C7" s="78">
        <v>0</v>
      </c>
      <c r="D7" s="78">
        <v>0</v>
      </c>
      <c r="E7" s="78">
        <f t="shared" si="0"/>
        <v>0</v>
      </c>
      <c r="F7" s="28" t="s">
        <v>46</v>
      </c>
      <c r="G7" s="137" t="s">
        <v>46</v>
      </c>
      <c r="H7" s="78">
        <v>0</v>
      </c>
      <c r="I7" s="78">
        <v>0</v>
      </c>
      <c r="J7" s="78">
        <f>SUM(H7:I7)</f>
        <v>0</v>
      </c>
      <c r="K7" s="28" t="s">
        <v>46</v>
      </c>
      <c r="L7" s="137" t="s">
        <v>46</v>
      </c>
      <c r="M7" s="78">
        <v>0</v>
      </c>
      <c r="N7" s="78">
        <v>0</v>
      </c>
      <c r="O7" s="78">
        <f>SUM(M7:N7)</f>
        <v>0</v>
      </c>
      <c r="P7" s="28" t="s">
        <v>46</v>
      </c>
      <c r="Q7" s="137" t="s">
        <v>46</v>
      </c>
      <c r="R7" s="78">
        <v>0</v>
      </c>
      <c r="S7" s="78">
        <v>0</v>
      </c>
      <c r="T7" s="78">
        <f>SUM(R7:S7)</f>
        <v>0</v>
      </c>
      <c r="U7" s="28" t="s">
        <v>46</v>
      </c>
      <c r="V7" s="137" t="s">
        <v>46</v>
      </c>
      <c r="W7" s="78">
        <v>0</v>
      </c>
      <c r="X7" s="78">
        <v>0</v>
      </c>
      <c r="Y7" s="78">
        <f>SUM(W7:X7)</f>
        <v>0</v>
      </c>
      <c r="Z7" s="28" t="s">
        <v>46</v>
      </c>
      <c r="AA7" s="137" t="s">
        <v>46</v>
      </c>
      <c r="AB7" s="78">
        <v>0</v>
      </c>
      <c r="AC7" s="78">
        <v>0</v>
      </c>
      <c r="AD7" s="78">
        <f>SUM(AB7:AC7)</f>
        <v>0</v>
      </c>
      <c r="AE7" s="28" t="s">
        <v>46</v>
      </c>
      <c r="AF7" s="137" t="s">
        <v>46</v>
      </c>
      <c r="AG7" s="78">
        <v>0</v>
      </c>
      <c r="AH7" s="78">
        <v>0</v>
      </c>
      <c r="AI7" s="78">
        <f>SUM(AG7:AH7)</f>
        <v>0</v>
      </c>
      <c r="AJ7" s="28" t="s">
        <v>46</v>
      </c>
      <c r="AK7" s="137" t="s">
        <v>46</v>
      </c>
      <c r="AL7" s="78">
        <v>0</v>
      </c>
      <c r="AM7" s="78">
        <v>0</v>
      </c>
      <c r="AN7" s="78">
        <f>SUM(AL7:AM7)</f>
        <v>0</v>
      </c>
      <c r="AO7" s="28" t="s">
        <v>46</v>
      </c>
      <c r="AP7" s="137" t="s">
        <v>46</v>
      </c>
      <c r="AQ7" s="78">
        <v>0</v>
      </c>
      <c r="AR7" s="78">
        <v>0</v>
      </c>
      <c r="AS7" s="78">
        <f>SUM(AQ7:AR7)</f>
        <v>0</v>
      </c>
      <c r="AT7" s="28" t="s">
        <v>46</v>
      </c>
      <c r="AU7" s="138" t="s">
        <v>46</v>
      </c>
      <c r="AV7" s="78">
        <v>0</v>
      </c>
      <c r="AW7" s="78">
        <v>0</v>
      </c>
      <c r="AX7" s="78">
        <f>SUM(AV7:AW7)</f>
        <v>0</v>
      </c>
      <c r="AY7" s="28" t="s">
        <v>46</v>
      </c>
      <c r="AZ7" s="138" t="s">
        <v>46</v>
      </c>
    </row>
    <row r="8" spans="1:52" ht="18" customHeight="1" x14ac:dyDescent="0.3">
      <c r="A8" s="33"/>
      <c r="B8" s="25" t="s">
        <v>53</v>
      </c>
      <c r="C8" s="78">
        <v>0</v>
      </c>
      <c r="D8" s="78">
        <v>0</v>
      </c>
      <c r="E8" s="78">
        <f t="shared" si="0"/>
        <v>0</v>
      </c>
      <c r="F8" s="28" t="s">
        <v>46</v>
      </c>
      <c r="G8" s="137" t="s">
        <v>46</v>
      </c>
      <c r="H8" s="78">
        <v>0</v>
      </c>
      <c r="I8" s="78">
        <v>0</v>
      </c>
      <c r="J8" s="78">
        <f>SUM(H8:I8)</f>
        <v>0</v>
      </c>
      <c r="K8" s="28" t="s">
        <v>46</v>
      </c>
      <c r="L8" s="137" t="s">
        <v>46</v>
      </c>
      <c r="M8" s="78">
        <v>0</v>
      </c>
      <c r="N8" s="78">
        <v>0</v>
      </c>
      <c r="O8" s="78">
        <f>SUM(M8:N8)</f>
        <v>0</v>
      </c>
      <c r="P8" s="28" t="s">
        <v>46</v>
      </c>
      <c r="Q8" s="137" t="s">
        <v>46</v>
      </c>
      <c r="R8" s="78">
        <v>0</v>
      </c>
      <c r="S8" s="78">
        <v>0</v>
      </c>
      <c r="T8" s="78">
        <f>SUM(R8:S8)</f>
        <v>0</v>
      </c>
      <c r="U8" s="28" t="s">
        <v>46</v>
      </c>
      <c r="V8" s="137" t="s">
        <v>46</v>
      </c>
      <c r="W8" s="78">
        <v>0</v>
      </c>
      <c r="X8" s="78">
        <v>0</v>
      </c>
      <c r="Y8" s="78">
        <f>SUM(W8:X8)</f>
        <v>0</v>
      </c>
      <c r="Z8" s="28" t="s">
        <v>46</v>
      </c>
      <c r="AA8" s="137" t="s">
        <v>46</v>
      </c>
      <c r="AB8" s="78">
        <v>0</v>
      </c>
      <c r="AC8" s="78">
        <v>0</v>
      </c>
      <c r="AD8" s="78">
        <f>SUM(AB8:AC8)</f>
        <v>0</v>
      </c>
      <c r="AE8" s="28" t="s">
        <v>46</v>
      </c>
      <c r="AF8" s="137" t="s">
        <v>46</v>
      </c>
      <c r="AG8" s="78">
        <v>0</v>
      </c>
      <c r="AH8" s="78">
        <v>0</v>
      </c>
      <c r="AI8" s="78">
        <f>SUM(AG8:AH8)</f>
        <v>0</v>
      </c>
      <c r="AJ8" s="28" t="s">
        <v>46</v>
      </c>
      <c r="AK8" s="137" t="s">
        <v>46</v>
      </c>
      <c r="AL8" s="78">
        <v>0</v>
      </c>
      <c r="AM8" s="78">
        <v>0</v>
      </c>
      <c r="AN8" s="78">
        <f>SUM(AL8:AM8)</f>
        <v>0</v>
      </c>
      <c r="AO8" s="28" t="s">
        <v>46</v>
      </c>
      <c r="AP8" s="137" t="s">
        <v>46</v>
      </c>
      <c r="AQ8" s="78">
        <v>0</v>
      </c>
      <c r="AR8" s="78">
        <v>0</v>
      </c>
      <c r="AS8" s="78">
        <f>SUM(AQ8:AR8)</f>
        <v>0</v>
      </c>
      <c r="AT8" s="28" t="s">
        <v>46</v>
      </c>
      <c r="AU8" s="138" t="s">
        <v>46</v>
      </c>
      <c r="AV8" s="78">
        <v>0</v>
      </c>
      <c r="AW8" s="78">
        <v>0</v>
      </c>
      <c r="AX8" s="78">
        <f>SUM(AV8:AW8)</f>
        <v>0</v>
      </c>
      <c r="AY8" s="28" t="s">
        <v>46</v>
      </c>
      <c r="AZ8" s="138" t="s">
        <v>46</v>
      </c>
    </row>
    <row r="9" spans="1:52" s="16" customFormat="1" ht="18" customHeight="1" x14ac:dyDescent="0.3">
      <c r="A9" s="34"/>
      <c r="B9" s="123" t="s">
        <v>23</v>
      </c>
      <c r="C9" s="98">
        <f>SUM(C5:C8)</f>
        <v>19</v>
      </c>
      <c r="D9" s="98">
        <f>SUM(D5:D8)</f>
        <v>3</v>
      </c>
      <c r="E9" s="98">
        <f t="shared" si="0"/>
        <v>22</v>
      </c>
      <c r="F9" s="155">
        <f>C9/E9</f>
        <v>0.86363636363636365</v>
      </c>
      <c r="G9" s="139">
        <f t="shared" ref="G9:G56" si="1">D9/E9</f>
        <v>0.13636363636363635</v>
      </c>
      <c r="H9" s="98">
        <f>SUM(H5:H8)</f>
        <v>17</v>
      </c>
      <c r="I9" s="98">
        <f>SUM(I5:I8)</f>
        <v>5</v>
      </c>
      <c r="J9" s="98">
        <f>SUM(H9,I9)</f>
        <v>22</v>
      </c>
      <c r="K9" s="155">
        <f>H9/J9</f>
        <v>0.77272727272727271</v>
      </c>
      <c r="L9" s="139">
        <f t="shared" ref="L9:L56" si="2">I9/J9</f>
        <v>0.22727272727272727</v>
      </c>
      <c r="M9" s="98">
        <f>SUM(M5:M8)</f>
        <v>19</v>
      </c>
      <c r="N9" s="98">
        <f>SUM(N5:N8)</f>
        <v>4</v>
      </c>
      <c r="O9" s="98">
        <f>SUM(M9,N9)</f>
        <v>23</v>
      </c>
      <c r="P9" s="140">
        <f>M9/O9</f>
        <v>0.82608695652173914</v>
      </c>
      <c r="Q9" s="139">
        <f t="shared" ref="Q9:Q56" si="3">N9/O9</f>
        <v>0.17391304347826086</v>
      </c>
      <c r="R9" s="98">
        <v>18</v>
      </c>
      <c r="S9" s="98">
        <v>3</v>
      </c>
      <c r="T9" s="98">
        <f>R9+S9</f>
        <v>21</v>
      </c>
      <c r="U9" s="140">
        <f>R9/T9</f>
        <v>0.8571428571428571</v>
      </c>
      <c r="V9" s="139">
        <f t="shared" ref="V9:V56" si="4">S9/T9</f>
        <v>0.14285714285714285</v>
      </c>
      <c r="W9" s="98">
        <v>15</v>
      </c>
      <c r="X9" s="98">
        <v>3</v>
      </c>
      <c r="Y9" s="98">
        <f>W9+X9</f>
        <v>18</v>
      </c>
      <c r="Z9" s="140">
        <f>W9/Y9</f>
        <v>0.83333333333333337</v>
      </c>
      <c r="AA9" s="139">
        <f t="shared" ref="AA9:AA56" si="5">X9/Y9</f>
        <v>0.16666666666666666</v>
      </c>
      <c r="AB9" s="98">
        <v>17</v>
      </c>
      <c r="AC9" s="98">
        <v>3</v>
      </c>
      <c r="AD9" s="98">
        <f>AB9+AC9</f>
        <v>20</v>
      </c>
      <c r="AE9" s="140">
        <f>AB9/AD9</f>
        <v>0.85</v>
      </c>
      <c r="AF9" s="139">
        <f t="shared" ref="AF9:AF56" si="6">AC9/AD9</f>
        <v>0.15</v>
      </c>
      <c r="AG9" s="98">
        <v>10</v>
      </c>
      <c r="AH9" s="98">
        <v>3</v>
      </c>
      <c r="AI9" s="98">
        <f>AG9+AH9</f>
        <v>13</v>
      </c>
      <c r="AJ9" s="140">
        <f>AG9/AI9</f>
        <v>0.76923076923076927</v>
      </c>
      <c r="AK9" s="139">
        <f t="shared" ref="AK9:AK56" si="7">AH9/AI9</f>
        <v>0.23076923076923078</v>
      </c>
      <c r="AL9" s="98">
        <v>11</v>
      </c>
      <c r="AM9" s="98">
        <v>4</v>
      </c>
      <c r="AN9" s="98">
        <f>AL9+AM9</f>
        <v>15</v>
      </c>
      <c r="AO9" s="140">
        <f>AL9/AN9</f>
        <v>0.73333333333333328</v>
      </c>
      <c r="AP9" s="139">
        <f t="shared" ref="AP9:AP56" si="8">AM9/AN9</f>
        <v>0.26666666666666666</v>
      </c>
      <c r="AQ9" s="98">
        <f>SUM(AQ5:AQ8)</f>
        <v>15</v>
      </c>
      <c r="AR9" s="98">
        <f>SUM(AR5:AR8)</f>
        <v>6</v>
      </c>
      <c r="AS9" s="98">
        <f>AQ9+AR9</f>
        <v>21</v>
      </c>
      <c r="AT9" s="140">
        <f>AQ9/AS9</f>
        <v>0.7142857142857143</v>
      </c>
      <c r="AU9" s="37">
        <f t="shared" ref="AU9:AU56" si="9">AR9/AS9</f>
        <v>0.2857142857142857</v>
      </c>
      <c r="AV9" s="98">
        <f>SUM(AV5:AV8)</f>
        <v>13</v>
      </c>
      <c r="AW9" s="98">
        <f>SUM(AW5:AW8)</f>
        <v>7</v>
      </c>
      <c r="AX9" s="98">
        <f>AV9+AW9</f>
        <v>20</v>
      </c>
      <c r="AY9" s="140">
        <f>AV9/AX9</f>
        <v>0.65</v>
      </c>
      <c r="AZ9" s="37">
        <f t="shared" ref="AZ9:AZ10" si="10">AW9/AX9</f>
        <v>0.35</v>
      </c>
    </row>
    <row r="10" spans="1:52" ht="18" customHeight="1" x14ac:dyDescent="0.3">
      <c r="A10" s="25" t="s">
        <v>10</v>
      </c>
      <c r="B10" s="25" t="s">
        <v>50</v>
      </c>
      <c r="C10" s="78">
        <v>74</v>
      </c>
      <c r="D10" s="78">
        <v>14</v>
      </c>
      <c r="E10" s="78">
        <f t="shared" si="0"/>
        <v>88</v>
      </c>
      <c r="F10" s="28">
        <f>C10/E10</f>
        <v>0.84090909090909094</v>
      </c>
      <c r="G10" s="137">
        <f t="shared" si="1"/>
        <v>0.15909090909090909</v>
      </c>
      <c r="H10" s="78">
        <v>85</v>
      </c>
      <c r="I10" s="78">
        <v>22</v>
      </c>
      <c r="J10" s="78">
        <f>SUM(H10:I10)</f>
        <v>107</v>
      </c>
      <c r="K10" s="28">
        <f>H10/J10</f>
        <v>0.79439252336448596</v>
      </c>
      <c r="L10" s="137">
        <f t="shared" si="2"/>
        <v>0.20560747663551401</v>
      </c>
      <c r="M10" s="78">
        <v>87</v>
      </c>
      <c r="N10" s="78">
        <v>24</v>
      </c>
      <c r="O10" s="78">
        <f>SUM(M10:N10)</f>
        <v>111</v>
      </c>
      <c r="P10" s="28">
        <f>M10/O10</f>
        <v>0.78378378378378377</v>
      </c>
      <c r="Q10" s="137">
        <f t="shared" si="3"/>
        <v>0.21621621621621623</v>
      </c>
      <c r="R10" s="78">
        <v>88</v>
      </c>
      <c r="S10" s="78">
        <v>25</v>
      </c>
      <c r="T10" s="78">
        <f>SUM(R10:S10)</f>
        <v>113</v>
      </c>
      <c r="U10" s="28">
        <f>R10/T10</f>
        <v>0.77876106194690264</v>
      </c>
      <c r="V10" s="137">
        <f t="shared" si="4"/>
        <v>0.22123893805309736</v>
      </c>
      <c r="W10" s="78">
        <v>89</v>
      </c>
      <c r="X10" s="78">
        <v>31</v>
      </c>
      <c r="Y10" s="78">
        <f>SUM(W10:X10)</f>
        <v>120</v>
      </c>
      <c r="Z10" s="28">
        <f>W10/Y10</f>
        <v>0.7416666666666667</v>
      </c>
      <c r="AA10" s="137">
        <f t="shared" si="5"/>
        <v>0.25833333333333336</v>
      </c>
      <c r="AB10" s="78">
        <v>90</v>
      </c>
      <c r="AC10" s="78">
        <v>26</v>
      </c>
      <c r="AD10" s="78">
        <f>SUM(AB10:AC10)</f>
        <v>116</v>
      </c>
      <c r="AE10" s="28">
        <f>AB10/AD10</f>
        <v>0.77586206896551724</v>
      </c>
      <c r="AF10" s="137">
        <f t="shared" si="6"/>
        <v>0.22413793103448276</v>
      </c>
      <c r="AG10" s="78">
        <v>75</v>
      </c>
      <c r="AH10" s="78">
        <v>21</v>
      </c>
      <c r="AI10" s="78">
        <f>SUM(AG10:AH10)</f>
        <v>96</v>
      </c>
      <c r="AJ10" s="28">
        <f>AG10/AI10</f>
        <v>0.78125</v>
      </c>
      <c r="AK10" s="137">
        <f t="shared" si="7"/>
        <v>0.21875</v>
      </c>
      <c r="AL10" s="78">
        <v>73</v>
      </c>
      <c r="AM10" s="78">
        <v>23</v>
      </c>
      <c r="AN10" s="78">
        <f>SUM(AL10:AM10)</f>
        <v>96</v>
      </c>
      <c r="AO10" s="28">
        <f>AL10/AN10</f>
        <v>0.76041666666666663</v>
      </c>
      <c r="AP10" s="137">
        <f t="shared" si="8"/>
        <v>0.23958333333333334</v>
      </c>
      <c r="AQ10" s="78">
        <v>79</v>
      </c>
      <c r="AR10" s="78">
        <v>22</v>
      </c>
      <c r="AS10" s="78">
        <f>SUM(AQ10:AR10)</f>
        <v>101</v>
      </c>
      <c r="AT10" s="28">
        <f>AQ10/AS10</f>
        <v>0.78217821782178221</v>
      </c>
      <c r="AU10" s="138">
        <f t="shared" si="9"/>
        <v>0.21782178217821782</v>
      </c>
      <c r="AV10" s="78">
        <v>83</v>
      </c>
      <c r="AW10" s="78">
        <v>20</v>
      </c>
      <c r="AX10" s="78">
        <f>SUM(AV10:AW10)</f>
        <v>103</v>
      </c>
      <c r="AY10" s="28">
        <f>AV10/AX10</f>
        <v>0.80582524271844658</v>
      </c>
      <c r="AZ10" s="138">
        <f t="shared" si="10"/>
        <v>0.1941747572815534</v>
      </c>
    </row>
    <row r="11" spans="1:52" ht="18" customHeight="1" x14ac:dyDescent="0.3">
      <c r="A11" s="33"/>
      <c r="B11" s="25" t="s">
        <v>51</v>
      </c>
      <c r="C11" s="78">
        <v>0</v>
      </c>
      <c r="D11" s="78">
        <v>0</v>
      </c>
      <c r="E11" s="78">
        <v>0</v>
      </c>
      <c r="F11" s="28" t="s">
        <v>46</v>
      </c>
      <c r="G11" s="137" t="s">
        <v>46</v>
      </c>
      <c r="H11" s="78">
        <v>0</v>
      </c>
      <c r="I11" s="78">
        <v>0</v>
      </c>
      <c r="J11" s="78">
        <v>0</v>
      </c>
      <c r="K11" s="28" t="s">
        <v>46</v>
      </c>
      <c r="L11" s="137" t="s">
        <v>46</v>
      </c>
      <c r="M11" s="78">
        <v>0</v>
      </c>
      <c r="N11" s="78">
        <v>0</v>
      </c>
      <c r="O11" s="78">
        <v>0</v>
      </c>
      <c r="P11" s="28" t="s">
        <v>46</v>
      </c>
      <c r="Q11" s="137" t="s">
        <v>46</v>
      </c>
      <c r="R11" s="78">
        <v>0</v>
      </c>
      <c r="S11" s="78">
        <v>0</v>
      </c>
      <c r="T11" s="78">
        <v>0</v>
      </c>
      <c r="U11" s="28" t="s">
        <v>46</v>
      </c>
      <c r="V11" s="137" t="s">
        <v>46</v>
      </c>
      <c r="W11" s="78">
        <v>0</v>
      </c>
      <c r="X11" s="78">
        <v>0</v>
      </c>
      <c r="Y11" s="78">
        <f>SUM(W11:X11)</f>
        <v>0</v>
      </c>
      <c r="Z11" s="28" t="s">
        <v>46</v>
      </c>
      <c r="AA11" s="137" t="s">
        <v>46</v>
      </c>
      <c r="AB11" s="78">
        <v>0</v>
      </c>
      <c r="AC11" s="78">
        <v>0</v>
      </c>
      <c r="AD11" s="78">
        <f>SUM(AB11:AC11)</f>
        <v>0</v>
      </c>
      <c r="AE11" s="28" t="s">
        <v>46</v>
      </c>
      <c r="AF11" s="137" t="s">
        <v>46</v>
      </c>
      <c r="AG11" s="78">
        <v>0</v>
      </c>
      <c r="AH11" s="78">
        <v>0</v>
      </c>
      <c r="AI11" s="78">
        <f>SUM(AG11:AH11)</f>
        <v>0</v>
      </c>
      <c r="AJ11" s="28" t="s">
        <v>46</v>
      </c>
      <c r="AK11" s="137" t="s">
        <v>46</v>
      </c>
      <c r="AL11" s="78">
        <v>0</v>
      </c>
      <c r="AM11" s="78">
        <v>0</v>
      </c>
      <c r="AN11" s="78">
        <f>SUM(AL11:AM11)</f>
        <v>0</v>
      </c>
      <c r="AO11" s="28" t="s">
        <v>46</v>
      </c>
      <c r="AP11" s="137" t="s">
        <v>46</v>
      </c>
      <c r="AQ11" s="78">
        <v>0</v>
      </c>
      <c r="AR11" s="78">
        <v>0</v>
      </c>
      <c r="AS11" s="78">
        <f>SUM(AQ11:AR11)</f>
        <v>0</v>
      </c>
      <c r="AT11" s="28" t="s">
        <v>46</v>
      </c>
      <c r="AU11" s="138" t="s">
        <v>46</v>
      </c>
      <c r="AV11" s="78">
        <v>0</v>
      </c>
      <c r="AW11" s="78">
        <v>0</v>
      </c>
      <c r="AX11" s="78">
        <f>SUM(AV11:AW11)</f>
        <v>0</v>
      </c>
      <c r="AY11" s="28" t="s">
        <v>46</v>
      </c>
      <c r="AZ11" s="138" t="s">
        <v>46</v>
      </c>
    </row>
    <row r="12" spans="1:52" ht="18" customHeight="1" x14ac:dyDescent="0.3">
      <c r="A12" s="33"/>
      <c r="B12" s="25" t="s">
        <v>52</v>
      </c>
      <c r="C12" s="78">
        <v>0</v>
      </c>
      <c r="D12" s="78">
        <v>0</v>
      </c>
      <c r="E12" s="78">
        <v>0</v>
      </c>
      <c r="F12" s="28" t="s">
        <v>46</v>
      </c>
      <c r="G12" s="137" t="s">
        <v>46</v>
      </c>
      <c r="H12" s="78">
        <v>0</v>
      </c>
      <c r="I12" s="78">
        <v>0</v>
      </c>
      <c r="J12" s="78">
        <v>0</v>
      </c>
      <c r="K12" s="28" t="s">
        <v>46</v>
      </c>
      <c r="L12" s="137" t="s">
        <v>46</v>
      </c>
      <c r="M12" s="78">
        <v>0</v>
      </c>
      <c r="N12" s="78">
        <v>0</v>
      </c>
      <c r="O12" s="78">
        <v>0</v>
      </c>
      <c r="P12" s="28" t="s">
        <v>46</v>
      </c>
      <c r="Q12" s="137" t="s">
        <v>46</v>
      </c>
      <c r="R12" s="78">
        <v>0</v>
      </c>
      <c r="S12" s="78">
        <v>0</v>
      </c>
      <c r="T12" s="78">
        <v>0</v>
      </c>
      <c r="U12" s="28" t="s">
        <v>46</v>
      </c>
      <c r="V12" s="137" t="s">
        <v>46</v>
      </c>
      <c r="W12" s="78">
        <v>0</v>
      </c>
      <c r="X12" s="78">
        <v>0</v>
      </c>
      <c r="Y12" s="78">
        <f>SUM(W12:X12)</f>
        <v>0</v>
      </c>
      <c r="Z12" s="28" t="s">
        <v>46</v>
      </c>
      <c r="AA12" s="137" t="s">
        <v>46</v>
      </c>
      <c r="AB12" s="78">
        <v>0</v>
      </c>
      <c r="AC12" s="78">
        <v>0</v>
      </c>
      <c r="AD12" s="78">
        <f>SUM(AB12:AC12)</f>
        <v>0</v>
      </c>
      <c r="AE12" s="28" t="s">
        <v>46</v>
      </c>
      <c r="AF12" s="137" t="s">
        <v>46</v>
      </c>
      <c r="AG12" s="78">
        <v>0</v>
      </c>
      <c r="AH12" s="78">
        <v>0</v>
      </c>
      <c r="AI12" s="78">
        <f>SUM(AG12:AH12)</f>
        <v>0</v>
      </c>
      <c r="AJ12" s="28" t="s">
        <v>46</v>
      </c>
      <c r="AK12" s="137" t="s">
        <v>46</v>
      </c>
      <c r="AL12" s="78">
        <v>0</v>
      </c>
      <c r="AM12" s="78">
        <v>0</v>
      </c>
      <c r="AN12" s="78">
        <f>SUM(AL12:AM12)</f>
        <v>0</v>
      </c>
      <c r="AO12" s="28" t="s">
        <v>46</v>
      </c>
      <c r="AP12" s="137" t="s">
        <v>46</v>
      </c>
      <c r="AQ12" s="78">
        <v>0</v>
      </c>
      <c r="AR12" s="78">
        <v>0</v>
      </c>
      <c r="AS12" s="78">
        <f>SUM(AQ12:AR12)</f>
        <v>0</v>
      </c>
      <c r="AT12" s="28" t="s">
        <v>46</v>
      </c>
      <c r="AU12" s="138" t="s">
        <v>46</v>
      </c>
      <c r="AV12" s="78">
        <v>0</v>
      </c>
      <c r="AW12" s="78">
        <v>0</v>
      </c>
      <c r="AX12" s="78">
        <f>SUM(AV12:AW12)</f>
        <v>0</v>
      </c>
      <c r="AY12" s="28" t="s">
        <v>46</v>
      </c>
      <c r="AZ12" s="138" t="s">
        <v>46</v>
      </c>
    </row>
    <row r="13" spans="1:52" ht="18" customHeight="1" x14ac:dyDescent="0.3">
      <c r="A13" s="33"/>
      <c r="B13" s="25" t="s">
        <v>53</v>
      </c>
      <c r="C13" s="78">
        <v>0</v>
      </c>
      <c r="D13" s="78">
        <v>6</v>
      </c>
      <c r="E13" s="78">
        <f>SUM(C13:D13)</f>
        <v>6</v>
      </c>
      <c r="F13" s="28">
        <f>C13/E13</f>
        <v>0</v>
      </c>
      <c r="G13" s="137">
        <f t="shared" si="1"/>
        <v>1</v>
      </c>
      <c r="H13" s="78">
        <v>0</v>
      </c>
      <c r="I13" s="78">
        <v>6</v>
      </c>
      <c r="J13" s="78">
        <f>SUM(H13:I13)</f>
        <v>6</v>
      </c>
      <c r="K13" s="28">
        <f>H13/J13</f>
        <v>0</v>
      </c>
      <c r="L13" s="137">
        <f t="shared" si="2"/>
        <v>1</v>
      </c>
      <c r="M13" s="78">
        <v>0</v>
      </c>
      <c r="N13" s="78">
        <v>6</v>
      </c>
      <c r="O13" s="78">
        <f>SUM(M13:N13)</f>
        <v>6</v>
      </c>
      <c r="P13" s="28">
        <f>M13/O13</f>
        <v>0</v>
      </c>
      <c r="Q13" s="137">
        <f t="shared" si="3"/>
        <v>1</v>
      </c>
      <c r="R13" s="78">
        <v>0</v>
      </c>
      <c r="S13" s="78">
        <v>6</v>
      </c>
      <c r="T13" s="78">
        <f>SUM(R13:S13)</f>
        <v>6</v>
      </c>
      <c r="U13" s="28">
        <f t="shared" ref="U13" si="11">R13/T13</f>
        <v>0</v>
      </c>
      <c r="V13" s="137">
        <f t="shared" si="4"/>
        <v>1</v>
      </c>
      <c r="W13" s="78">
        <v>0</v>
      </c>
      <c r="X13" s="78">
        <v>6</v>
      </c>
      <c r="Y13" s="78">
        <f>SUM(W13:X13)</f>
        <v>6</v>
      </c>
      <c r="Z13" s="28">
        <f t="shared" ref="Z13" si="12">W13/Y13</f>
        <v>0</v>
      </c>
      <c r="AA13" s="137">
        <f t="shared" si="5"/>
        <v>1</v>
      </c>
      <c r="AB13" s="78">
        <v>0</v>
      </c>
      <c r="AC13" s="78">
        <v>5</v>
      </c>
      <c r="AD13" s="78">
        <f>SUM(AB13:AC13)</f>
        <v>5</v>
      </c>
      <c r="AE13" s="28">
        <f t="shared" ref="AE13" si="13">AB13/AD13</f>
        <v>0</v>
      </c>
      <c r="AF13" s="137">
        <f t="shared" si="6"/>
        <v>1</v>
      </c>
      <c r="AG13" s="78">
        <v>0</v>
      </c>
      <c r="AH13" s="78">
        <v>5</v>
      </c>
      <c r="AI13" s="78">
        <f>SUM(AG13:AH13)</f>
        <v>5</v>
      </c>
      <c r="AJ13" s="28">
        <f t="shared" ref="AJ13" si="14">AG13/AI13</f>
        <v>0</v>
      </c>
      <c r="AK13" s="137">
        <f t="shared" si="7"/>
        <v>1</v>
      </c>
      <c r="AL13" s="78">
        <v>0</v>
      </c>
      <c r="AM13" s="78">
        <v>5</v>
      </c>
      <c r="AN13" s="78">
        <f>SUM(AL13:AM13)</f>
        <v>5</v>
      </c>
      <c r="AO13" s="28">
        <f t="shared" ref="AO13" si="15">AL13/AN13</f>
        <v>0</v>
      </c>
      <c r="AP13" s="137">
        <f t="shared" si="8"/>
        <v>1</v>
      </c>
      <c r="AQ13" s="78">
        <v>0</v>
      </c>
      <c r="AR13" s="78">
        <v>3</v>
      </c>
      <c r="AS13" s="78">
        <f>SUM(AQ13:AR13)</f>
        <v>3</v>
      </c>
      <c r="AT13" s="28">
        <f t="shared" ref="AT13" si="16">AQ13/AS13</f>
        <v>0</v>
      </c>
      <c r="AU13" s="138">
        <f t="shared" si="9"/>
        <v>1</v>
      </c>
      <c r="AV13" s="78">
        <v>0</v>
      </c>
      <c r="AW13" s="78">
        <v>3</v>
      </c>
      <c r="AX13" s="78">
        <f>SUM(AV13:AW13)</f>
        <v>3</v>
      </c>
      <c r="AY13" s="28">
        <f t="shared" ref="AY13" si="17">AV13/AX13</f>
        <v>0</v>
      </c>
      <c r="AZ13" s="138">
        <f t="shared" ref="AZ13:AZ16" si="18">AW13/AX13</f>
        <v>1</v>
      </c>
    </row>
    <row r="14" spans="1:52" s="16" customFormat="1" ht="18" customHeight="1" x14ac:dyDescent="0.3">
      <c r="A14" s="34"/>
      <c r="B14" s="123" t="s">
        <v>23</v>
      </c>
      <c r="C14" s="98">
        <f>SUM(C10:C13)</f>
        <v>74</v>
      </c>
      <c r="D14" s="98">
        <f>SUM(D10:D13)</f>
        <v>20</v>
      </c>
      <c r="E14" s="98">
        <f>SUM(E10:E13)</f>
        <v>94</v>
      </c>
      <c r="F14" s="155">
        <f>C14/E14</f>
        <v>0.78723404255319152</v>
      </c>
      <c r="G14" s="139">
        <f t="shared" si="1"/>
        <v>0.21276595744680851</v>
      </c>
      <c r="H14" s="98">
        <f>SUM(H10:H13)</f>
        <v>85</v>
      </c>
      <c r="I14" s="98">
        <f>SUM(I10:I13)</f>
        <v>28</v>
      </c>
      <c r="J14" s="98">
        <f>SUM(J10:J13)</f>
        <v>113</v>
      </c>
      <c r="K14" s="155">
        <f>H14/J14</f>
        <v>0.75221238938053092</v>
      </c>
      <c r="L14" s="139">
        <f t="shared" si="2"/>
        <v>0.24778761061946902</v>
      </c>
      <c r="M14" s="98">
        <f>SUM(M10:M13)</f>
        <v>87</v>
      </c>
      <c r="N14" s="98">
        <f>SUM(N10:N13)</f>
        <v>30</v>
      </c>
      <c r="O14" s="98">
        <f>SUM(O10:O13)</f>
        <v>117</v>
      </c>
      <c r="P14" s="140">
        <f>M14/O14</f>
        <v>0.74358974358974361</v>
      </c>
      <c r="Q14" s="139">
        <f t="shared" si="3"/>
        <v>0.25641025641025639</v>
      </c>
      <c r="R14" s="98">
        <v>88</v>
      </c>
      <c r="S14" s="98">
        <v>31</v>
      </c>
      <c r="T14" s="98">
        <f>R14+S14</f>
        <v>119</v>
      </c>
      <c r="U14" s="140">
        <f>R14/T14</f>
        <v>0.73949579831932777</v>
      </c>
      <c r="V14" s="139">
        <f t="shared" si="4"/>
        <v>0.26050420168067229</v>
      </c>
      <c r="W14" s="98">
        <v>89</v>
      </c>
      <c r="X14" s="98">
        <v>37</v>
      </c>
      <c r="Y14" s="98">
        <f>W14+X14</f>
        <v>126</v>
      </c>
      <c r="Z14" s="140">
        <f>W14/Y14</f>
        <v>0.70634920634920639</v>
      </c>
      <c r="AA14" s="139">
        <f t="shared" si="5"/>
        <v>0.29365079365079366</v>
      </c>
      <c r="AB14" s="98">
        <v>90</v>
      </c>
      <c r="AC14" s="98">
        <v>31</v>
      </c>
      <c r="AD14" s="98">
        <f>AB14+AC14</f>
        <v>121</v>
      </c>
      <c r="AE14" s="140">
        <f>AB14/AD14</f>
        <v>0.74380165289256195</v>
      </c>
      <c r="AF14" s="139">
        <f t="shared" si="6"/>
        <v>0.256198347107438</v>
      </c>
      <c r="AG14" s="98">
        <v>75</v>
      </c>
      <c r="AH14" s="98">
        <v>26</v>
      </c>
      <c r="AI14" s="98">
        <f>AG14+AH14</f>
        <v>101</v>
      </c>
      <c r="AJ14" s="140">
        <f>AG14/AI14</f>
        <v>0.74257425742574257</v>
      </c>
      <c r="AK14" s="139">
        <f t="shared" si="7"/>
        <v>0.25742574257425743</v>
      </c>
      <c r="AL14" s="98">
        <v>73</v>
      </c>
      <c r="AM14" s="98">
        <v>28</v>
      </c>
      <c r="AN14" s="98">
        <f>AL14+AM14</f>
        <v>101</v>
      </c>
      <c r="AO14" s="140">
        <f>AL14/AN14</f>
        <v>0.72277227722772275</v>
      </c>
      <c r="AP14" s="139">
        <f t="shared" si="8"/>
        <v>0.27722772277227725</v>
      </c>
      <c r="AQ14" s="98">
        <f>SUM(AQ10:AQ13)</f>
        <v>79</v>
      </c>
      <c r="AR14" s="98">
        <f>SUM(AR10:AR13)</f>
        <v>25</v>
      </c>
      <c r="AS14" s="98">
        <f>AQ14+AR14</f>
        <v>104</v>
      </c>
      <c r="AT14" s="140">
        <f>AQ14/AS14</f>
        <v>0.75961538461538458</v>
      </c>
      <c r="AU14" s="37">
        <f t="shared" si="9"/>
        <v>0.24038461538461539</v>
      </c>
      <c r="AV14" s="98">
        <f>SUM(AV10:AV13)</f>
        <v>83</v>
      </c>
      <c r="AW14" s="98">
        <f>SUM(AW10:AW13)</f>
        <v>23</v>
      </c>
      <c r="AX14" s="98">
        <f>AV14+AW14</f>
        <v>106</v>
      </c>
      <c r="AY14" s="140">
        <f>AV14/AX14</f>
        <v>0.78301886792452835</v>
      </c>
      <c r="AZ14" s="37">
        <f t="shared" si="18"/>
        <v>0.21698113207547171</v>
      </c>
    </row>
    <row r="15" spans="1:52" ht="18" customHeight="1" x14ac:dyDescent="0.3">
      <c r="A15" s="25" t="s">
        <v>11</v>
      </c>
      <c r="B15" s="25" t="s">
        <v>50</v>
      </c>
      <c r="C15" s="78">
        <v>84</v>
      </c>
      <c r="D15" s="78">
        <v>27</v>
      </c>
      <c r="E15" s="78">
        <f>SUM(C15:D15)</f>
        <v>111</v>
      </c>
      <c r="F15" s="28">
        <f>C15/E15</f>
        <v>0.7567567567567568</v>
      </c>
      <c r="G15" s="137">
        <f t="shared" si="1"/>
        <v>0.24324324324324326</v>
      </c>
      <c r="H15" s="78">
        <v>99</v>
      </c>
      <c r="I15" s="78">
        <v>34</v>
      </c>
      <c r="J15" s="78">
        <f>SUM(H15:I15)</f>
        <v>133</v>
      </c>
      <c r="K15" s="28">
        <f>H15/J15</f>
        <v>0.74436090225563911</v>
      </c>
      <c r="L15" s="137">
        <f t="shared" si="2"/>
        <v>0.25563909774436089</v>
      </c>
      <c r="M15" s="78">
        <v>105</v>
      </c>
      <c r="N15" s="78">
        <v>43</v>
      </c>
      <c r="O15" s="78">
        <f>SUM(M15:N15)</f>
        <v>148</v>
      </c>
      <c r="P15" s="28">
        <f>M15/O15</f>
        <v>0.70945945945945943</v>
      </c>
      <c r="Q15" s="137">
        <f t="shared" si="3"/>
        <v>0.29054054054054052</v>
      </c>
      <c r="R15" s="78">
        <v>108</v>
      </c>
      <c r="S15" s="78">
        <v>41</v>
      </c>
      <c r="T15" s="78">
        <f>SUM(R15:S15)</f>
        <v>149</v>
      </c>
      <c r="U15" s="28">
        <f>R15/T15</f>
        <v>0.72483221476510062</v>
      </c>
      <c r="V15" s="137">
        <f t="shared" si="4"/>
        <v>0.27516778523489932</v>
      </c>
      <c r="W15" s="78">
        <v>117</v>
      </c>
      <c r="X15" s="78">
        <v>51</v>
      </c>
      <c r="Y15" s="78">
        <f>SUM(W15:X15)</f>
        <v>168</v>
      </c>
      <c r="Z15" s="28">
        <f>W15/Y15</f>
        <v>0.6964285714285714</v>
      </c>
      <c r="AA15" s="137">
        <f t="shared" si="5"/>
        <v>0.30357142857142855</v>
      </c>
      <c r="AB15" s="78">
        <v>121</v>
      </c>
      <c r="AC15" s="78">
        <v>54</v>
      </c>
      <c r="AD15" s="78">
        <f>SUM(AB15:AC15)</f>
        <v>175</v>
      </c>
      <c r="AE15" s="28">
        <f>AB15/AD15</f>
        <v>0.69142857142857139</v>
      </c>
      <c r="AF15" s="137">
        <f t="shared" si="6"/>
        <v>0.30857142857142855</v>
      </c>
      <c r="AG15" s="78">
        <v>113</v>
      </c>
      <c r="AH15" s="78">
        <v>52</v>
      </c>
      <c r="AI15" s="78">
        <f>SUM(AG15:AH15)</f>
        <v>165</v>
      </c>
      <c r="AJ15" s="28">
        <f>AG15/AI15</f>
        <v>0.68484848484848482</v>
      </c>
      <c r="AK15" s="137">
        <f t="shared" si="7"/>
        <v>0.31515151515151513</v>
      </c>
      <c r="AL15" s="78">
        <v>130</v>
      </c>
      <c r="AM15" s="78">
        <v>49</v>
      </c>
      <c r="AN15" s="78">
        <f>SUM(AL15:AM15)</f>
        <v>179</v>
      </c>
      <c r="AO15" s="28">
        <f>AL15/AN15</f>
        <v>0.72625698324022347</v>
      </c>
      <c r="AP15" s="137">
        <f t="shared" si="8"/>
        <v>0.27374301675977653</v>
      </c>
      <c r="AQ15" s="78">
        <v>125</v>
      </c>
      <c r="AR15" s="78">
        <v>50</v>
      </c>
      <c r="AS15" s="78">
        <f>SUM(AQ15:AR15)</f>
        <v>175</v>
      </c>
      <c r="AT15" s="28">
        <f>AQ15/AS15</f>
        <v>0.7142857142857143</v>
      </c>
      <c r="AU15" s="138">
        <f t="shared" si="9"/>
        <v>0.2857142857142857</v>
      </c>
      <c r="AV15" s="78">
        <v>116</v>
      </c>
      <c r="AW15" s="78">
        <v>52</v>
      </c>
      <c r="AX15" s="78">
        <f>SUM(AV15:AW15)</f>
        <v>168</v>
      </c>
      <c r="AY15" s="28">
        <f>AV15/AX15</f>
        <v>0.69047619047619047</v>
      </c>
      <c r="AZ15" s="138">
        <f t="shared" si="18"/>
        <v>0.30952380952380953</v>
      </c>
    </row>
    <row r="16" spans="1:52" ht="18" customHeight="1" x14ac:dyDescent="0.3">
      <c r="A16" s="33"/>
      <c r="B16" s="25" t="s">
        <v>51</v>
      </c>
      <c r="C16" s="78">
        <v>0</v>
      </c>
      <c r="D16" s="78">
        <v>1</v>
      </c>
      <c r="E16" s="78">
        <f>SUM(C16:D16)</f>
        <v>1</v>
      </c>
      <c r="F16" s="28">
        <f>C16/E16</f>
        <v>0</v>
      </c>
      <c r="G16" s="137">
        <f t="shared" si="1"/>
        <v>1</v>
      </c>
      <c r="H16" s="78">
        <v>0</v>
      </c>
      <c r="I16" s="78">
        <v>1</v>
      </c>
      <c r="J16" s="78">
        <f>SUM(H16:I16)</f>
        <v>1</v>
      </c>
      <c r="K16" s="28">
        <f>H16/J16</f>
        <v>0</v>
      </c>
      <c r="L16" s="137">
        <f t="shared" si="2"/>
        <v>1</v>
      </c>
      <c r="M16" s="78">
        <v>0</v>
      </c>
      <c r="N16" s="78">
        <v>1</v>
      </c>
      <c r="O16" s="78">
        <f>SUM(M16:N16)</f>
        <v>1</v>
      </c>
      <c r="P16" s="28">
        <f>M16/O16</f>
        <v>0</v>
      </c>
      <c r="Q16" s="137">
        <f t="shared" si="3"/>
        <v>1</v>
      </c>
      <c r="R16" s="78">
        <v>0</v>
      </c>
      <c r="S16" s="78">
        <v>1</v>
      </c>
      <c r="T16" s="78">
        <f>SUM(R16:S16)</f>
        <v>1</v>
      </c>
      <c r="U16" s="28">
        <f t="shared" ref="U16" si="19">R16/T16</f>
        <v>0</v>
      </c>
      <c r="V16" s="137">
        <f t="shared" si="4"/>
        <v>1</v>
      </c>
      <c r="W16" s="78">
        <v>0</v>
      </c>
      <c r="X16" s="78">
        <v>1</v>
      </c>
      <c r="Y16" s="78">
        <f>SUM(W16:X16)</f>
        <v>1</v>
      </c>
      <c r="Z16" s="28">
        <f t="shared" ref="Z16" si="20">W16/Y16</f>
        <v>0</v>
      </c>
      <c r="AA16" s="137">
        <f t="shared" si="5"/>
        <v>1</v>
      </c>
      <c r="AB16" s="78">
        <v>0</v>
      </c>
      <c r="AC16" s="78">
        <v>1</v>
      </c>
      <c r="AD16" s="78">
        <f>SUM(AB16:AC16)</f>
        <v>1</v>
      </c>
      <c r="AE16" s="28">
        <f t="shared" ref="AE16" si="21">AB16/AD16</f>
        <v>0</v>
      </c>
      <c r="AF16" s="137">
        <f t="shared" si="6"/>
        <v>1</v>
      </c>
      <c r="AG16" s="78">
        <v>0</v>
      </c>
      <c r="AH16" s="78">
        <v>1</v>
      </c>
      <c r="AI16" s="78">
        <f>SUM(AG16:AH16)</f>
        <v>1</v>
      </c>
      <c r="AJ16" s="28">
        <f t="shared" ref="AJ16" si="22">AG16/AI16</f>
        <v>0</v>
      </c>
      <c r="AK16" s="137">
        <f t="shared" si="7"/>
        <v>1</v>
      </c>
      <c r="AL16" s="78">
        <v>0</v>
      </c>
      <c r="AM16" s="78">
        <v>1</v>
      </c>
      <c r="AN16" s="78">
        <f>SUM(AL16:AM16)</f>
        <v>1</v>
      </c>
      <c r="AO16" s="28">
        <f t="shared" ref="AO16" si="23">AL16/AN16</f>
        <v>0</v>
      </c>
      <c r="AP16" s="137">
        <f t="shared" si="8"/>
        <v>1</v>
      </c>
      <c r="AQ16" s="78">
        <v>1</v>
      </c>
      <c r="AR16" s="78">
        <v>0</v>
      </c>
      <c r="AS16" s="78">
        <f>SUM(AQ16:AR16)</f>
        <v>1</v>
      </c>
      <c r="AT16" s="28">
        <f t="shared" ref="AT16" si="24">AQ16/AS16</f>
        <v>1</v>
      </c>
      <c r="AU16" s="138">
        <f t="shared" si="9"/>
        <v>0</v>
      </c>
      <c r="AV16" s="78">
        <v>1</v>
      </c>
      <c r="AW16" s="78">
        <v>0</v>
      </c>
      <c r="AX16" s="78">
        <f>SUM(AV16:AW16)</f>
        <v>1</v>
      </c>
      <c r="AY16" s="28">
        <f t="shared" ref="AY16" si="25">AV16/AX16</f>
        <v>1</v>
      </c>
      <c r="AZ16" s="138">
        <f t="shared" si="18"/>
        <v>0</v>
      </c>
    </row>
    <row r="17" spans="1:52" ht="18" customHeight="1" x14ac:dyDescent="0.3">
      <c r="A17" s="33"/>
      <c r="B17" s="25" t="s">
        <v>52</v>
      </c>
      <c r="C17" s="78">
        <v>0</v>
      </c>
      <c r="D17" s="78">
        <v>0</v>
      </c>
      <c r="E17" s="78">
        <v>0</v>
      </c>
      <c r="F17" s="28" t="s">
        <v>46</v>
      </c>
      <c r="G17" s="137" t="s">
        <v>46</v>
      </c>
      <c r="H17" s="78">
        <v>0</v>
      </c>
      <c r="I17" s="78">
        <v>0</v>
      </c>
      <c r="J17" s="78">
        <v>0</v>
      </c>
      <c r="K17" s="28" t="s">
        <v>46</v>
      </c>
      <c r="L17" s="137" t="s">
        <v>46</v>
      </c>
      <c r="M17" s="78">
        <v>0</v>
      </c>
      <c r="N17" s="78">
        <v>0</v>
      </c>
      <c r="O17" s="78">
        <v>0</v>
      </c>
      <c r="P17" s="28" t="s">
        <v>46</v>
      </c>
      <c r="Q17" s="137" t="s">
        <v>46</v>
      </c>
      <c r="R17" s="78">
        <v>0</v>
      </c>
      <c r="S17" s="78">
        <v>0</v>
      </c>
      <c r="T17" s="78">
        <v>0</v>
      </c>
      <c r="U17" s="28" t="s">
        <v>46</v>
      </c>
      <c r="V17" s="137" t="s">
        <v>46</v>
      </c>
      <c r="W17" s="78">
        <v>0</v>
      </c>
      <c r="X17" s="78">
        <v>0</v>
      </c>
      <c r="Y17" s="78">
        <f>SUM(W17:X17)</f>
        <v>0</v>
      </c>
      <c r="Z17" s="28" t="s">
        <v>46</v>
      </c>
      <c r="AA17" s="137" t="s">
        <v>46</v>
      </c>
      <c r="AB17" s="78">
        <v>0</v>
      </c>
      <c r="AC17" s="78">
        <v>0</v>
      </c>
      <c r="AD17" s="78">
        <f>SUM(AB17:AC17)</f>
        <v>0</v>
      </c>
      <c r="AE17" s="28" t="s">
        <v>46</v>
      </c>
      <c r="AF17" s="137" t="s">
        <v>46</v>
      </c>
      <c r="AG17" s="78">
        <v>0</v>
      </c>
      <c r="AH17" s="78">
        <v>0</v>
      </c>
      <c r="AI17" s="78">
        <f>SUM(AG17:AH17)</f>
        <v>0</v>
      </c>
      <c r="AJ17" s="28" t="s">
        <v>46</v>
      </c>
      <c r="AK17" s="137" t="s">
        <v>46</v>
      </c>
      <c r="AL17" s="78">
        <v>0</v>
      </c>
      <c r="AM17" s="78">
        <v>0</v>
      </c>
      <c r="AN17" s="78">
        <f>SUM(AL17:AM17)</f>
        <v>0</v>
      </c>
      <c r="AO17" s="28" t="s">
        <v>46</v>
      </c>
      <c r="AP17" s="137" t="s">
        <v>46</v>
      </c>
      <c r="AQ17" s="78">
        <v>0</v>
      </c>
      <c r="AR17" s="78">
        <v>0</v>
      </c>
      <c r="AS17" s="78">
        <f>SUM(AQ17:AR17)</f>
        <v>0</v>
      </c>
      <c r="AT17" s="28" t="s">
        <v>46</v>
      </c>
      <c r="AU17" s="138" t="s">
        <v>46</v>
      </c>
      <c r="AV17" s="78">
        <v>0</v>
      </c>
      <c r="AW17" s="78">
        <v>0</v>
      </c>
      <c r="AX17" s="78">
        <f>SUM(AV17:AW17)</f>
        <v>0</v>
      </c>
      <c r="AY17" s="28" t="s">
        <v>46</v>
      </c>
      <c r="AZ17" s="138" t="s">
        <v>46</v>
      </c>
    </row>
    <row r="18" spans="1:52" ht="18" customHeight="1" x14ac:dyDescent="0.3">
      <c r="A18" s="33"/>
      <c r="B18" s="25" t="s">
        <v>53</v>
      </c>
      <c r="C18" s="78">
        <v>1</v>
      </c>
      <c r="D18" s="78">
        <v>2</v>
      </c>
      <c r="E18" s="78">
        <f>SUM(C18:D18)</f>
        <v>3</v>
      </c>
      <c r="F18" s="28">
        <f t="shared" ref="F18:F31" si="26">C18/E18</f>
        <v>0.33333333333333331</v>
      </c>
      <c r="G18" s="137">
        <f t="shared" si="1"/>
        <v>0.66666666666666663</v>
      </c>
      <c r="H18" s="78">
        <v>1</v>
      </c>
      <c r="I18" s="78">
        <v>1</v>
      </c>
      <c r="J18" s="78">
        <f>SUM(H18:I18)</f>
        <v>2</v>
      </c>
      <c r="K18" s="28">
        <f>H18/J18</f>
        <v>0.5</v>
      </c>
      <c r="L18" s="137">
        <f t="shared" si="2"/>
        <v>0.5</v>
      </c>
      <c r="M18" s="78">
        <v>1</v>
      </c>
      <c r="N18" s="78">
        <v>1</v>
      </c>
      <c r="O18" s="78">
        <f>SUM(M18:N18)</f>
        <v>2</v>
      </c>
      <c r="P18" s="28">
        <f>M18/O18</f>
        <v>0.5</v>
      </c>
      <c r="Q18" s="137">
        <f t="shared" si="3"/>
        <v>0.5</v>
      </c>
      <c r="R18" s="78">
        <v>1</v>
      </c>
      <c r="S18" s="78">
        <v>1</v>
      </c>
      <c r="T18" s="78">
        <f>SUM(R18:S18)</f>
        <v>2</v>
      </c>
      <c r="U18" s="28">
        <f t="shared" ref="U18" si="27">R18/T18</f>
        <v>0.5</v>
      </c>
      <c r="V18" s="137">
        <f t="shared" si="4"/>
        <v>0.5</v>
      </c>
      <c r="W18" s="78">
        <v>0</v>
      </c>
      <c r="X18" s="78">
        <v>1</v>
      </c>
      <c r="Y18" s="78">
        <f>SUM(W18:X18)</f>
        <v>1</v>
      </c>
      <c r="Z18" s="28">
        <f t="shared" ref="Z18" si="28">W18/Y18</f>
        <v>0</v>
      </c>
      <c r="AA18" s="137">
        <f t="shared" si="5"/>
        <v>1</v>
      </c>
      <c r="AB18" s="78">
        <v>0</v>
      </c>
      <c r="AC18" s="78">
        <v>1</v>
      </c>
      <c r="AD18" s="78">
        <f>SUM(AB18:AC18)</f>
        <v>1</v>
      </c>
      <c r="AE18" s="28">
        <f t="shared" ref="AE18" si="29">AB18/AD18</f>
        <v>0</v>
      </c>
      <c r="AF18" s="137">
        <f t="shared" si="6"/>
        <v>1</v>
      </c>
      <c r="AG18" s="78">
        <v>0</v>
      </c>
      <c r="AH18" s="78">
        <v>2</v>
      </c>
      <c r="AI18" s="78">
        <f>SUM(AG18:AH18)</f>
        <v>2</v>
      </c>
      <c r="AJ18" s="28">
        <f t="shared" ref="AJ18" si="30">AG18/AI18</f>
        <v>0</v>
      </c>
      <c r="AK18" s="137">
        <f t="shared" si="7"/>
        <v>1</v>
      </c>
      <c r="AL18" s="78">
        <v>0</v>
      </c>
      <c r="AM18" s="78">
        <v>2</v>
      </c>
      <c r="AN18" s="78">
        <f>SUM(AL18:AM18)</f>
        <v>2</v>
      </c>
      <c r="AO18" s="28">
        <f t="shared" ref="AO18" si="31">AL18/AN18</f>
        <v>0</v>
      </c>
      <c r="AP18" s="137">
        <f t="shared" si="8"/>
        <v>1</v>
      </c>
      <c r="AQ18" s="78">
        <v>1</v>
      </c>
      <c r="AR18" s="78">
        <v>1</v>
      </c>
      <c r="AS18" s="78">
        <f>SUM(AQ18:AR18)</f>
        <v>2</v>
      </c>
      <c r="AT18" s="28">
        <f t="shared" ref="AT18" si="32">AQ18/AS18</f>
        <v>0.5</v>
      </c>
      <c r="AU18" s="138">
        <f t="shared" si="9"/>
        <v>0.5</v>
      </c>
      <c r="AV18" s="78">
        <v>1</v>
      </c>
      <c r="AW18" s="78">
        <v>1</v>
      </c>
      <c r="AX18" s="78">
        <f>SUM(AV18:AW18)</f>
        <v>2</v>
      </c>
      <c r="AY18" s="28">
        <f t="shared" ref="AY18" si="33">AV18/AX18</f>
        <v>0.5</v>
      </c>
      <c r="AZ18" s="138">
        <f t="shared" ref="AZ18:AZ21" si="34">AW18/AX18</f>
        <v>0.5</v>
      </c>
    </row>
    <row r="19" spans="1:52" s="16" customFormat="1" ht="18" customHeight="1" x14ac:dyDescent="0.3">
      <c r="A19" s="34"/>
      <c r="B19" s="123" t="s">
        <v>23</v>
      </c>
      <c r="C19" s="98">
        <f>SUM(C15:C18)</f>
        <v>85</v>
      </c>
      <c r="D19" s="98">
        <f>SUM(D15:D18)</f>
        <v>30</v>
      </c>
      <c r="E19" s="98">
        <f>SUM(E15:E18)</f>
        <v>115</v>
      </c>
      <c r="F19" s="155">
        <f t="shared" si="26"/>
        <v>0.73913043478260865</v>
      </c>
      <c r="G19" s="139">
        <f t="shared" si="1"/>
        <v>0.2608695652173913</v>
      </c>
      <c r="H19" s="98">
        <f>SUM(H15:H18)</f>
        <v>100</v>
      </c>
      <c r="I19" s="98">
        <f>SUM(I15:I18)</f>
        <v>36</v>
      </c>
      <c r="J19" s="98">
        <f>SUM(J15:J18)</f>
        <v>136</v>
      </c>
      <c r="K19" s="155">
        <f>H19/J19</f>
        <v>0.73529411764705888</v>
      </c>
      <c r="L19" s="139">
        <f t="shared" si="2"/>
        <v>0.26470588235294118</v>
      </c>
      <c r="M19" s="98">
        <f>SUM(M15:M18)</f>
        <v>106</v>
      </c>
      <c r="N19" s="98">
        <f>SUM(N15:N18)</f>
        <v>45</v>
      </c>
      <c r="O19" s="98">
        <f>SUM(O15:O18)</f>
        <v>151</v>
      </c>
      <c r="P19" s="140">
        <f>M19/O19</f>
        <v>0.70198675496688745</v>
      </c>
      <c r="Q19" s="139">
        <f t="shared" si="3"/>
        <v>0.29801324503311261</v>
      </c>
      <c r="R19" s="98">
        <v>109</v>
      </c>
      <c r="S19" s="98">
        <v>43</v>
      </c>
      <c r="T19" s="98">
        <f>R19+S19</f>
        <v>152</v>
      </c>
      <c r="U19" s="140">
        <f>R19/T19</f>
        <v>0.71710526315789469</v>
      </c>
      <c r="V19" s="139">
        <f t="shared" si="4"/>
        <v>0.28289473684210525</v>
      </c>
      <c r="W19" s="98">
        <v>117</v>
      </c>
      <c r="X19" s="98">
        <v>53</v>
      </c>
      <c r="Y19" s="98">
        <f>W19+X19</f>
        <v>170</v>
      </c>
      <c r="Z19" s="140">
        <f>W19/Y19</f>
        <v>0.68823529411764706</v>
      </c>
      <c r="AA19" s="139">
        <f t="shared" si="5"/>
        <v>0.31176470588235294</v>
      </c>
      <c r="AB19" s="98">
        <v>121</v>
      </c>
      <c r="AC19" s="98">
        <v>56</v>
      </c>
      <c r="AD19" s="98">
        <f>AB19+AC19</f>
        <v>177</v>
      </c>
      <c r="AE19" s="140">
        <f>AB19/AD19</f>
        <v>0.68361581920903958</v>
      </c>
      <c r="AF19" s="139">
        <f t="shared" si="6"/>
        <v>0.31638418079096048</v>
      </c>
      <c r="AG19" s="98">
        <v>113</v>
      </c>
      <c r="AH19" s="98">
        <v>55</v>
      </c>
      <c r="AI19" s="98">
        <f>AG19+AH19</f>
        <v>168</v>
      </c>
      <c r="AJ19" s="140">
        <f>AG19/AI19</f>
        <v>0.67261904761904767</v>
      </c>
      <c r="AK19" s="139">
        <f t="shared" si="7"/>
        <v>0.32738095238095238</v>
      </c>
      <c r="AL19" s="98">
        <v>130</v>
      </c>
      <c r="AM19" s="98">
        <v>52</v>
      </c>
      <c r="AN19" s="98">
        <f>AL19+AM19</f>
        <v>182</v>
      </c>
      <c r="AO19" s="140">
        <f>AL19/AN19</f>
        <v>0.7142857142857143</v>
      </c>
      <c r="AP19" s="139">
        <f t="shared" si="8"/>
        <v>0.2857142857142857</v>
      </c>
      <c r="AQ19" s="98">
        <f>SUM(AQ15:AQ18)</f>
        <v>127</v>
      </c>
      <c r="AR19" s="98">
        <f>SUM(AR15:AR18)</f>
        <v>51</v>
      </c>
      <c r="AS19" s="98">
        <f>AQ19+AR19</f>
        <v>178</v>
      </c>
      <c r="AT19" s="140">
        <f>AQ19/AS19</f>
        <v>0.7134831460674157</v>
      </c>
      <c r="AU19" s="37">
        <f t="shared" si="9"/>
        <v>0.28651685393258425</v>
      </c>
      <c r="AV19" s="98">
        <v>117</v>
      </c>
      <c r="AW19" s="98">
        <v>53</v>
      </c>
      <c r="AX19" s="98">
        <f>AV19+AW19</f>
        <v>170</v>
      </c>
      <c r="AY19" s="140">
        <f>AV19/AX19</f>
        <v>0.68823529411764706</v>
      </c>
      <c r="AZ19" s="37">
        <f t="shared" si="34"/>
        <v>0.31176470588235294</v>
      </c>
    </row>
    <row r="20" spans="1:52" ht="18" customHeight="1" x14ac:dyDescent="0.3">
      <c r="A20" s="25" t="s">
        <v>12</v>
      </c>
      <c r="B20" s="25" t="s">
        <v>50</v>
      </c>
      <c r="C20" s="78">
        <v>207</v>
      </c>
      <c r="D20" s="78">
        <v>77</v>
      </c>
      <c r="E20" s="78">
        <f>SUM(C20:D20)</f>
        <v>284</v>
      </c>
      <c r="F20" s="28">
        <f t="shared" si="26"/>
        <v>0.72887323943661975</v>
      </c>
      <c r="G20" s="137">
        <f t="shared" si="1"/>
        <v>0.27112676056338031</v>
      </c>
      <c r="H20" s="78">
        <v>239</v>
      </c>
      <c r="I20" s="78">
        <v>89</v>
      </c>
      <c r="J20" s="78">
        <f>SUM(H20:I20)</f>
        <v>328</v>
      </c>
      <c r="K20" s="28">
        <f>H20/J20</f>
        <v>0.72865853658536583</v>
      </c>
      <c r="L20" s="137">
        <f t="shared" si="2"/>
        <v>0.27134146341463417</v>
      </c>
      <c r="M20" s="78">
        <v>250</v>
      </c>
      <c r="N20" s="78">
        <v>87</v>
      </c>
      <c r="O20" s="78">
        <f>SUM(M20:N20)</f>
        <v>337</v>
      </c>
      <c r="P20" s="28">
        <f>M20/O20</f>
        <v>0.74183976261127593</v>
      </c>
      <c r="Q20" s="137">
        <f t="shared" si="3"/>
        <v>0.25816023738872401</v>
      </c>
      <c r="R20" s="78">
        <v>253</v>
      </c>
      <c r="S20" s="78">
        <v>96</v>
      </c>
      <c r="T20" s="78">
        <f>SUM(R20:S20)</f>
        <v>349</v>
      </c>
      <c r="U20" s="28">
        <f>R20/T20</f>
        <v>0.72492836676217765</v>
      </c>
      <c r="V20" s="137">
        <f t="shared" si="4"/>
        <v>0.27507163323782235</v>
      </c>
      <c r="W20" s="78">
        <v>280</v>
      </c>
      <c r="X20" s="78">
        <v>92</v>
      </c>
      <c r="Y20" s="78">
        <f>SUM(W20:X20)</f>
        <v>372</v>
      </c>
      <c r="Z20" s="28">
        <f>W20/Y20</f>
        <v>0.75268817204301075</v>
      </c>
      <c r="AA20" s="137">
        <f t="shared" si="5"/>
        <v>0.24731182795698925</v>
      </c>
      <c r="AB20" s="78">
        <v>260</v>
      </c>
      <c r="AC20" s="78">
        <v>104</v>
      </c>
      <c r="AD20" s="78">
        <f>SUM(AB20:AC20)</f>
        <v>364</v>
      </c>
      <c r="AE20" s="28">
        <f>AB20/AD20</f>
        <v>0.7142857142857143</v>
      </c>
      <c r="AF20" s="137">
        <f t="shared" si="6"/>
        <v>0.2857142857142857</v>
      </c>
      <c r="AG20" s="78">
        <v>267</v>
      </c>
      <c r="AH20" s="78">
        <v>101</v>
      </c>
      <c r="AI20" s="78">
        <f>SUM(AG20:AH20)</f>
        <v>368</v>
      </c>
      <c r="AJ20" s="28">
        <f>AG20/AI20</f>
        <v>0.72554347826086951</v>
      </c>
      <c r="AK20" s="137">
        <f t="shared" si="7"/>
        <v>0.27445652173913043</v>
      </c>
      <c r="AL20" s="78">
        <v>272</v>
      </c>
      <c r="AM20" s="78">
        <v>97</v>
      </c>
      <c r="AN20" s="78">
        <f>SUM(AL20:AM20)</f>
        <v>369</v>
      </c>
      <c r="AO20" s="28">
        <f>AL20/AN20</f>
        <v>0.73712737127371275</v>
      </c>
      <c r="AP20" s="137">
        <f t="shared" si="8"/>
        <v>0.26287262872628725</v>
      </c>
      <c r="AQ20" s="78">
        <v>303</v>
      </c>
      <c r="AR20" s="78">
        <v>101</v>
      </c>
      <c r="AS20" s="78">
        <f>SUM(AQ20:AR20)</f>
        <v>404</v>
      </c>
      <c r="AT20" s="28">
        <f>AQ20/AS20</f>
        <v>0.75</v>
      </c>
      <c r="AU20" s="138">
        <f t="shared" si="9"/>
        <v>0.25</v>
      </c>
      <c r="AV20" s="78">
        <v>297</v>
      </c>
      <c r="AW20" s="78">
        <v>115</v>
      </c>
      <c r="AX20" s="78">
        <v>412</v>
      </c>
      <c r="AY20" s="28">
        <f>AV20/AX20</f>
        <v>0.720873786407767</v>
      </c>
      <c r="AZ20" s="138">
        <f t="shared" si="34"/>
        <v>0.279126213592233</v>
      </c>
    </row>
    <row r="21" spans="1:52" ht="18" customHeight="1" x14ac:dyDescent="0.3">
      <c r="A21" s="33"/>
      <c r="B21" s="25" t="s">
        <v>51</v>
      </c>
      <c r="C21" s="78">
        <v>379</v>
      </c>
      <c r="D21" s="78">
        <v>77</v>
      </c>
      <c r="E21" s="78">
        <f>SUM(C21:D21)</f>
        <v>456</v>
      </c>
      <c r="F21" s="28">
        <f t="shared" si="26"/>
        <v>0.83114035087719296</v>
      </c>
      <c r="G21" s="137">
        <f t="shared" si="1"/>
        <v>0.16885964912280702</v>
      </c>
      <c r="H21" s="78">
        <v>385</v>
      </c>
      <c r="I21" s="78">
        <v>81</v>
      </c>
      <c r="J21" s="78">
        <f>SUM(H21:I21)</f>
        <v>466</v>
      </c>
      <c r="K21" s="28">
        <f>H21/J21</f>
        <v>0.82618025751072965</v>
      </c>
      <c r="L21" s="137">
        <f t="shared" si="2"/>
        <v>0.17381974248927037</v>
      </c>
      <c r="M21" s="78">
        <v>396</v>
      </c>
      <c r="N21" s="78">
        <v>86</v>
      </c>
      <c r="O21" s="78">
        <f>SUM(M21:N21)</f>
        <v>482</v>
      </c>
      <c r="P21" s="28">
        <f>M21/O21</f>
        <v>0.82157676348547715</v>
      </c>
      <c r="Q21" s="137">
        <f t="shared" si="3"/>
        <v>0.17842323651452283</v>
      </c>
      <c r="R21" s="78">
        <v>365</v>
      </c>
      <c r="S21" s="78">
        <v>94</v>
      </c>
      <c r="T21" s="78">
        <f>SUM(R21:S21)</f>
        <v>459</v>
      </c>
      <c r="U21" s="28">
        <f t="shared" ref="U21" si="35">R21/T21</f>
        <v>0.79520697167755994</v>
      </c>
      <c r="V21" s="137">
        <f t="shared" si="4"/>
        <v>0.20479302832244009</v>
      </c>
      <c r="W21" s="78">
        <v>350</v>
      </c>
      <c r="X21" s="78">
        <v>96</v>
      </c>
      <c r="Y21" s="78">
        <f>SUM(W21:X21)</f>
        <v>446</v>
      </c>
      <c r="Z21" s="28">
        <f t="shared" ref="Z21" si="36">W21/Y21</f>
        <v>0.7847533632286996</v>
      </c>
      <c r="AA21" s="137">
        <f t="shared" si="5"/>
        <v>0.21524663677130046</v>
      </c>
      <c r="AB21" s="78">
        <v>345</v>
      </c>
      <c r="AC21" s="78">
        <v>82</v>
      </c>
      <c r="AD21" s="78">
        <f>SUM(AB21:AC21)</f>
        <v>427</v>
      </c>
      <c r="AE21" s="28">
        <f t="shared" ref="AE21" si="37">AB21/AD21</f>
        <v>0.80796252927400469</v>
      </c>
      <c r="AF21" s="137">
        <f t="shared" si="6"/>
        <v>0.19203747072599531</v>
      </c>
      <c r="AG21" s="78">
        <v>333</v>
      </c>
      <c r="AH21" s="78">
        <v>83</v>
      </c>
      <c r="AI21" s="78">
        <f>SUM(AG21:AH21)</f>
        <v>416</v>
      </c>
      <c r="AJ21" s="28">
        <f t="shared" ref="AJ21" si="38">AG21/AI21</f>
        <v>0.80048076923076927</v>
      </c>
      <c r="AK21" s="137">
        <f t="shared" si="7"/>
        <v>0.19951923076923078</v>
      </c>
      <c r="AL21" s="78">
        <v>349</v>
      </c>
      <c r="AM21" s="78">
        <v>83</v>
      </c>
      <c r="AN21" s="78">
        <f>SUM(AL21:AM21)</f>
        <v>432</v>
      </c>
      <c r="AO21" s="28">
        <f t="shared" ref="AO21" si="39">AL21/AN21</f>
        <v>0.80787037037037035</v>
      </c>
      <c r="AP21" s="137">
        <f t="shared" si="8"/>
        <v>0.19212962962962962</v>
      </c>
      <c r="AQ21" s="78">
        <v>349</v>
      </c>
      <c r="AR21" s="78">
        <v>83</v>
      </c>
      <c r="AS21" s="78">
        <f>SUM(AQ21:AR21)</f>
        <v>432</v>
      </c>
      <c r="AT21" s="28">
        <f t="shared" ref="AT21" si="40">AQ21/AS21</f>
        <v>0.80787037037037035</v>
      </c>
      <c r="AU21" s="138">
        <f t="shared" si="9"/>
        <v>0.19212962962962962</v>
      </c>
      <c r="AV21" s="78">
        <v>369</v>
      </c>
      <c r="AW21" s="78">
        <v>88</v>
      </c>
      <c r="AX21" s="78">
        <v>457</v>
      </c>
      <c r="AY21" s="28">
        <f t="shared" ref="AY21" si="41">AV21/AX21</f>
        <v>0.80743982494529543</v>
      </c>
      <c r="AZ21" s="138">
        <f t="shared" si="34"/>
        <v>0.1925601750547046</v>
      </c>
    </row>
    <row r="22" spans="1:52" ht="18" customHeight="1" x14ac:dyDescent="0.3">
      <c r="A22" s="33"/>
      <c r="B22" s="25" t="s">
        <v>52</v>
      </c>
      <c r="C22" s="78">
        <v>1</v>
      </c>
      <c r="D22" s="78">
        <v>0</v>
      </c>
      <c r="E22" s="78">
        <f>SUM(C22:D22)</f>
        <v>1</v>
      </c>
      <c r="F22" s="28">
        <f t="shared" si="26"/>
        <v>1</v>
      </c>
      <c r="G22" s="137">
        <f t="shared" si="1"/>
        <v>0</v>
      </c>
      <c r="H22" s="78">
        <v>0</v>
      </c>
      <c r="I22" s="78">
        <v>0</v>
      </c>
      <c r="J22" s="78">
        <f>SUM(H22:I22)</f>
        <v>0</v>
      </c>
      <c r="K22" s="28" t="s">
        <v>46</v>
      </c>
      <c r="L22" s="137" t="s">
        <v>46</v>
      </c>
      <c r="M22" s="78">
        <v>0</v>
      </c>
      <c r="N22" s="78">
        <v>0</v>
      </c>
      <c r="O22" s="78">
        <f>SUM(M22:N22)</f>
        <v>0</v>
      </c>
      <c r="P22" s="28" t="s">
        <v>46</v>
      </c>
      <c r="Q22" s="137" t="s">
        <v>46</v>
      </c>
      <c r="R22" s="78">
        <v>0</v>
      </c>
      <c r="S22" s="78">
        <v>0</v>
      </c>
      <c r="T22" s="78">
        <f>SUM(R22:S22)</f>
        <v>0</v>
      </c>
      <c r="U22" s="28" t="s">
        <v>46</v>
      </c>
      <c r="V22" s="137" t="s">
        <v>46</v>
      </c>
      <c r="W22" s="78">
        <v>0</v>
      </c>
      <c r="X22" s="78">
        <v>0</v>
      </c>
      <c r="Y22" s="78">
        <f>SUM(W22:X22)</f>
        <v>0</v>
      </c>
      <c r="Z22" s="28" t="s">
        <v>46</v>
      </c>
      <c r="AA22" s="137" t="s">
        <v>46</v>
      </c>
      <c r="AB22" s="78">
        <v>0</v>
      </c>
      <c r="AC22" s="78">
        <v>0</v>
      </c>
      <c r="AD22" s="78">
        <f>SUM(AB22:AC22)</f>
        <v>0</v>
      </c>
      <c r="AE22" s="28" t="s">
        <v>46</v>
      </c>
      <c r="AF22" s="137" t="s">
        <v>46</v>
      </c>
      <c r="AG22" s="78">
        <v>0</v>
      </c>
      <c r="AH22" s="78">
        <v>0</v>
      </c>
      <c r="AI22" s="78">
        <f>SUM(AG22:AH22)</f>
        <v>0</v>
      </c>
      <c r="AJ22" s="28" t="s">
        <v>46</v>
      </c>
      <c r="AK22" s="137" t="s">
        <v>46</v>
      </c>
      <c r="AL22" s="78">
        <v>0</v>
      </c>
      <c r="AM22" s="78">
        <v>0</v>
      </c>
      <c r="AN22" s="78">
        <f>SUM(AL22:AM22)</f>
        <v>0</v>
      </c>
      <c r="AO22" s="28" t="s">
        <v>46</v>
      </c>
      <c r="AP22" s="137" t="s">
        <v>46</v>
      </c>
      <c r="AQ22" s="78">
        <v>0</v>
      </c>
      <c r="AR22" s="78">
        <v>0</v>
      </c>
      <c r="AS22" s="78">
        <f>SUM(AQ22:AR22)</f>
        <v>0</v>
      </c>
      <c r="AT22" s="28" t="s">
        <v>46</v>
      </c>
      <c r="AU22" s="138" t="s">
        <v>46</v>
      </c>
      <c r="AV22" s="78">
        <v>0</v>
      </c>
      <c r="AW22" s="78">
        <v>0</v>
      </c>
      <c r="AX22" s="78">
        <f>SUM(AV22:AW22)</f>
        <v>0</v>
      </c>
      <c r="AY22" s="28" t="s">
        <v>46</v>
      </c>
      <c r="AZ22" s="138" t="s">
        <v>46</v>
      </c>
    </row>
    <row r="23" spans="1:52" ht="18" customHeight="1" x14ac:dyDescent="0.3">
      <c r="A23" s="33"/>
      <c r="B23" s="25" t="s">
        <v>53</v>
      </c>
      <c r="C23" s="78">
        <v>5</v>
      </c>
      <c r="D23" s="78">
        <v>31</v>
      </c>
      <c r="E23" s="78">
        <f>SUM(C23:D23)</f>
        <v>36</v>
      </c>
      <c r="F23" s="28">
        <f t="shared" si="26"/>
        <v>0.1388888888888889</v>
      </c>
      <c r="G23" s="137">
        <f t="shared" si="1"/>
        <v>0.86111111111111116</v>
      </c>
      <c r="H23" s="78">
        <v>4</v>
      </c>
      <c r="I23" s="78">
        <v>31</v>
      </c>
      <c r="J23" s="78">
        <f>SUM(H23:I23)</f>
        <v>35</v>
      </c>
      <c r="K23" s="28">
        <f t="shared" ref="K23:K31" si="42">H23/J23</f>
        <v>0.11428571428571428</v>
      </c>
      <c r="L23" s="137">
        <f t="shared" si="2"/>
        <v>0.88571428571428568</v>
      </c>
      <c r="M23" s="78">
        <v>4</v>
      </c>
      <c r="N23" s="78">
        <v>30</v>
      </c>
      <c r="O23" s="78">
        <f>SUM(M23:N23)</f>
        <v>34</v>
      </c>
      <c r="P23" s="28">
        <f t="shared" ref="P23:P31" si="43">M23/O23</f>
        <v>0.11764705882352941</v>
      </c>
      <c r="Q23" s="137">
        <f t="shared" si="3"/>
        <v>0.88235294117647056</v>
      </c>
      <c r="R23" s="78">
        <v>5</v>
      </c>
      <c r="S23" s="78">
        <v>28</v>
      </c>
      <c r="T23" s="78">
        <f>SUM(R23:S23)</f>
        <v>33</v>
      </c>
      <c r="U23" s="28">
        <f t="shared" ref="U23" si="44">R23/T23</f>
        <v>0.15151515151515152</v>
      </c>
      <c r="V23" s="137">
        <f t="shared" si="4"/>
        <v>0.84848484848484851</v>
      </c>
      <c r="W23" s="78">
        <v>4</v>
      </c>
      <c r="X23" s="78">
        <v>29</v>
      </c>
      <c r="Y23" s="78">
        <f>SUM(W23:X23)</f>
        <v>33</v>
      </c>
      <c r="Z23" s="28">
        <f t="shared" ref="Z23" si="45">W23/Y23</f>
        <v>0.12121212121212122</v>
      </c>
      <c r="AA23" s="137">
        <f t="shared" si="5"/>
        <v>0.87878787878787878</v>
      </c>
      <c r="AB23" s="78">
        <v>4</v>
      </c>
      <c r="AC23" s="78">
        <v>28</v>
      </c>
      <c r="AD23" s="78">
        <f>SUM(AB23:AC23)</f>
        <v>32</v>
      </c>
      <c r="AE23" s="28">
        <f t="shared" ref="AE23" si="46">AB23/AD23</f>
        <v>0.125</v>
      </c>
      <c r="AF23" s="137">
        <f t="shared" si="6"/>
        <v>0.875</v>
      </c>
      <c r="AG23" s="78">
        <v>4</v>
      </c>
      <c r="AH23" s="78">
        <v>28</v>
      </c>
      <c r="AI23" s="78">
        <f>SUM(AG23:AH23)</f>
        <v>32</v>
      </c>
      <c r="AJ23" s="28">
        <f t="shared" ref="AJ23" si="47">AG23/AI23</f>
        <v>0.125</v>
      </c>
      <c r="AK23" s="137">
        <f t="shared" si="7"/>
        <v>0.875</v>
      </c>
      <c r="AL23" s="78">
        <v>5</v>
      </c>
      <c r="AM23" s="78">
        <v>27</v>
      </c>
      <c r="AN23" s="78">
        <f>SUM(AL23:AM23)</f>
        <v>32</v>
      </c>
      <c r="AO23" s="28">
        <f t="shared" ref="AO23" si="48">AL23/AN23</f>
        <v>0.15625</v>
      </c>
      <c r="AP23" s="137">
        <f t="shared" si="8"/>
        <v>0.84375</v>
      </c>
      <c r="AQ23" s="78">
        <v>5</v>
      </c>
      <c r="AR23" s="78">
        <v>29</v>
      </c>
      <c r="AS23" s="78">
        <f>SUM(AQ23:AR23)</f>
        <v>34</v>
      </c>
      <c r="AT23" s="28">
        <f t="shared" ref="AT23" si="49">AQ23/AS23</f>
        <v>0.14705882352941177</v>
      </c>
      <c r="AU23" s="138">
        <f t="shared" si="9"/>
        <v>0.8529411764705882</v>
      </c>
      <c r="AV23" s="78">
        <v>5</v>
      </c>
      <c r="AW23" s="78">
        <v>29</v>
      </c>
      <c r="AX23" s="78">
        <f>SUM(AV23:AW23)</f>
        <v>34</v>
      </c>
      <c r="AY23" s="28">
        <f t="shared" ref="AY23:AY31" si="50">AV23/AX23</f>
        <v>0.14705882352941177</v>
      </c>
      <c r="AZ23" s="138">
        <f t="shared" ref="AZ23:AZ31" si="51">AW23/AX23</f>
        <v>0.8529411764705882</v>
      </c>
    </row>
    <row r="24" spans="1:52" s="16" customFormat="1" ht="18" customHeight="1" x14ac:dyDescent="0.3">
      <c r="A24" s="34"/>
      <c r="B24" s="123" t="s">
        <v>23</v>
      </c>
      <c r="C24" s="98">
        <f>SUM(C20:C23)</f>
        <v>592</v>
      </c>
      <c r="D24" s="98">
        <f>SUM(D20:D23)</f>
        <v>185</v>
      </c>
      <c r="E24" s="98">
        <f>SUM(E20:E23)</f>
        <v>777</v>
      </c>
      <c r="F24" s="155">
        <f t="shared" si="26"/>
        <v>0.76190476190476186</v>
      </c>
      <c r="G24" s="139">
        <f t="shared" si="1"/>
        <v>0.23809523809523808</v>
      </c>
      <c r="H24" s="98">
        <f>SUM(H20:H23)</f>
        <v>628</v>
      </c>
      <c r="I24" s="98">
        <f>SUM(I20:I23)</f>
        <v>201</v>
      </c>
      <c r="J24" s="98">
        <f>SUM(J20:J23)</f>
        <v>829</v>
      </c>
      <c r="K24" s="155">
        <f t="shared" si="42"/>
        <v>0.75753920386007234</v>
      </c>
      <c r="L24" s="139">
        <f t="shared" si="2"/>
        <v>0.24246079613992763</v>
      </c>
      <c r="M24" s="98">
        <f>SUM(M20:M23)</f>
        <v>650</v>
      </c>
      <c r="N24" s="98">
        <f>SUM(N20:N23)</f>
        <v>203</v>
      </c>
      <c r="O24" s="98">
        <f>SUM(O20:O23)</f>
        <v>853</v>
      </c>
      <c r="P24" s="140">
        <f t="shared" si="43"/>
        <v>0.7620164126611958</v>
      </c>
      <c r="Q24" s="139">
        <f t="shared" si="3"/>
        <v>0.23798358733880423</v>
      </c>
      <c r="R24" s="98">
        <v>620</v>
      </c>
      <c r="S24" s="98">
        <v>218</v>
      </c>
      <c r="T24" s="98">
        <f>R24+S24</f>
        <v>838</v>
      </c>
      <c r="U24" s="140">
        <f t="shared" ref="U24:U30" si="52">R24/T24</f>
        <v>0.73985680190930792</v>
      </c>
      <c r="V24" s="139">
        <f t="shared" si="4"/>
        <v>0.26014319809069214</v>
      </c>
      <c r="W24" s="98">
        <v>630</v>
      </c>
      <c r="X24" s="98">
        <v>217</v>
      </c>
      <c r="Y24" s="98">
        <f>W24+X24</f>
        <v>847</v>
      </c>
      <c r="Z24" s="140">
        <f t="shared" ref="Z24:Z30" si="53">W24/Y24</f>
        <v>0.74380165289256195</v>
      </c>
      <c r="AA24" s="139">
        <f t="shared" si="5"/>
        <v>0.256198347107438</v>
      </c>
      <c r="AB24" s="98">
        <v>606</v>
      </c>
      <c r="AC24" s="98">
        <v>214</v>
      </c>
      <c r="AD24" s="98">
        <f>AB24+AC24</f>
        <v>820</v>
      </c>
      <c r="AE24" s="140">
        <f t="shared" ref="AE24:AE30" si="54">AB24/AD24</f>
        <v>0.73902439024390243</v>
      </c>
      <c r="AF24" s="139">
        <f t="shared" si="6"/>
        <v>0.26097560975609757</v>
      </c>
      <c r="AG24" s="98">
        <v>603</v>
      </c>
      <c r="AH24" s="98">
        <v>212</v>
      </c>
      <c r="AI24" s="98">
        <f>AG24+AH24</f>
        <v>815</v>
      </c>
      <c r="AJ24" s="140">
        <f t="shared" ref="AJ24:AJ30" si="55">AG24/AI24</f>
        <v>0.73987730061349688</v>
      </c>
      <c r="AK24" s="139">
        <f t="shared" si="7"/>
        <v>0.26012269938650306</v>
      </c>
      <c r="AL24" s="98">
        <v>626</v>
      </c>
      <c r="AM24" s="98">
        <v>207</v>
      </c>
      <c r="AN24" s="98">
        <f>AL24+AM24</f>
        <v>833</v>
      </c>
      <c r="AO24" s="140">
        <f t="shared" ref="AO24:AO30" si="56">AL24/AN24</f>
        <v>0.75150060024009602</v>
      </c>
      <c r="AP24" s="139">
        <f t="shared" si="8"/>
        <v>0.24849939975990396</v>
      </c>
      <c r="AQ24" s="98">
        <v>656</v>
      </c>
      <c r="AR24" s="98">
        <v>212</v>
      </c>
      <c r="AS24" s="98">
        <f>AQ24+AR24</f>
        <v>868</v>
      </c>
      <c r="AT24" s="140">
        <f t="shared" ref="AT24:AT30" si="57">AQ24/AS24</f>
        <v>0.75576036866359442</v>
      </c>
      <c r="AU24" s="37">
        <f t="shared" si="9"/>
        <v>0.24423963133640553</v>
      </c>
      <c r="AV24" s="98">
        <v>669</v>
      </c>
      <c r="AW24" s="98">
        <v>231</v>
      </c>
      <c r="AX24" s="98">
        <f>AV24+AW24</f>
        <v>900</v>
      </c>
      <c r="AY24" s="140">
        <f t="shared" si="50"/>
        <v>0.74333333333333329</v>
      </c>
      <c r="AZ24" s="37">
        <f t="shared" si="51"/>
        <v>0.25666666666666665</v>
      </c>
    </row>
    <row r="25" spans="1:52" ht="18" customHeight="1" x14ac:dyDescent="0.3">
      <c r="A25" s="25" t="s">
        <v>13</v>
      </c>
      <c r="B25" s="25" t="s">
        <v>50</v>
      </c>
      <c r="C25" s="78">
        <v>56</v>
      </c>
      <c r="D25" s="78">
        <v>11</v>
      </c>
      <c r="E25" s="78">
        <f>SUM(C25:D25)</f>
        <v>67</v>
      </c>
      <c r="F25" s="28">
        <f t="shared" si="26"/>
        <v>0.83582089552238803</v>
      </c>
      <c r="G25" s="137">
        <f t="shared" si="1"/>
        <v>0.16417910447761194</v>
      </c>
      <c r="H25" s="78">
        <v>55</v>
      </c>
      <c r="I25" s="78">
        <v>12</v>
      </c>
      <c r="J25" s="78">
        <f>SUM(H25:I25)</f>
        <v>67</v>
      </c>
      <c r="K25" s="28">
        <f t="shared" si="42"/>
        <v>0.82089552238805974</v>
      </c>
      <c r="L25" s="137">
        <f t="shared" si="2"/>
        <v>0.17910447761194029</v>
      </c>
      <c r="M25" s="78">
        <v>65</v>
      </c>
      <c r="N25" s="78">
        <v>13</v>
      </c>
      <c r="O25" s="78">
        <f>SUM(M25:N25)</f>
        <v>78</v>
      </c>
      <c r="P25" s="28">
        <f t="shared" si="43"/>
        <v>0.83333333333333337</v>
      </c>
      <c r="Q25" s="137">
        <f t="shared" si="3"/>
        <v>0.16666666666666666</v>
      </c>
      <c r="R25" s="78">
        <v>62</v>
      </c>
      <c r="S25" s="78">
        <v>19</v>
      </c>
      <c r="T25" s="78">
        <f>SUM(R25:S25)</f>
        <v>81</v>
      </c>
      <c r="U25" s="28">
        <f t="shared" si="52"/>
        <v>0.76543209876543206</v>
      </c>
      <c r="V25" s="137">
        <f t="shared" si="4"/>
        <v>0.23456790123456789</v>
      </c>
      <c r="W25" s="78">
        <v>66</v>
      </c>
      <c r="X25" s="78">
        <v>18</v>
      </c>
      <c r="Y25" s="78">
        <v>84</v>
      </c>
      <c r="Z25" s="28">
        <f t="shared" si="53"/>
        <v>0.7857142857142857</v>
      </c>
      <c r="AA25" s="137">
        <f t="shared" si="5"/>
        <v>0.21428571428571427</v>
      </c>
      <c r="AB25" s="78">
        <v>64</v>
      </c>
      <c r="AC25" s="78">
        <v>16</v>
      </c>
      <c r="AD25" s="78">
        <f>SUM(AB25:AC25)</f>
        <v>80</v>
      </c>
      <c r="AE25" s="28">
        <f t="shared" si="54"/>
        <v>0.8</v>
      </c>
      <c r="AF25" s="137">
        <f t="shared" si="6"/>
        <v>0.2</v>
      </c>
      <c r="AG25" s="78">
        <v>70</v>
      </c>
      <c r="AH25" s="78">
        <v>16</v>
      </c>
      <c r="AI25" s="78">
        <f>SUM(AG25:AH25)</f>
        <v>86</v>
      </c>
      <c r="AJ25" s="28">
        <f t="shared" si="55"/>
        <v>0.81395348837209303</v>
      </c>
      <c r="AK25" s="137">
        <f t="shared" si="7"/>
        <v>0.18604651162790697</v>
      </c>
      <c r="AL25" s="78">
        <v>71</v>
      </c>
      <c r="AM25" s="78">
        <v>17</v>
      </c>
      <c r="AN25" s="78">
        <f>SUM(AL25:AM25)</f>
        <v>88</v>
      </c>
      <c r="AO25" s="28">
        <f t="shared" si="56"/>
        <v>0.80681818181818177</v>
      </c>
      <c r="AP25" s="137">
        <f t="shared" si="8"/>
        <v>0.19318181818181818</v>
      </c>
      <c r="AQ25" s="78">
        <v>67</v>
      </c>
      <c r="AR25" s="78">
        <v>20</v>
      </c>
      <c r="AS25" s="78">
        <f>SUM(AQ25:AR25)</f>
        <v>87</v>
      </c>
      <c r="AT25" s="28">
        <f t="shared" si="57"/>
        <v>0.77011494252873558</v>
      </c>
      <c r="AU25" s="138">
        <f t="shared" si="9"/>
        <v>0.22988505747126436</v>
      </c>
      <c r="AV25" s="78">
        <v>67</v>
      </c>
      <c r="AW25" s="78">
        <v>18</v>
      </c>
      <c r="AX25" s="78">
        <f>SUM(AV25:AW25)</f>
        <v>85</v>
      </c>
      <c r="AY25" s="28">
        <f t="shared" si="50"/>
        <v>0.78823529411764703</v>
      </c>
      <c r="AZ25" s="138">
        <f t="shared" si="51"/>
        <v>0.21176470588235294</v>
      </c>
    </row>
    <row r="26" spans="1:52" ht="18" customHeight="1" x14ac:dyDescent="0.3">
      <c r="A26" s="33"/>
      <c r="B26" s="25" t="s">
        <v>51</v>
      </c>
      <c r="C26" s="78">
        <v>136</v>
      </c>
      <c r="D26" s="78">
        <v>48</v>
      </c>
      <c r="E26" s="78">
        <f>SUM(C26:D26)</f>
        <v>184</v>
      </c>
      <c r="F26" s="28">
        <f t="shared" si="26"/>
        <v>0.73913043478260865</v>
      </c>
      <c r="G26" s="137">
        <f t="shared" si="1"/>
        <v>0.2608695652173913</v>
      </c>
      <c r="H26" s="78">
        <v>139</v>
      </c>
      <c r="I26" s="78">
        <v>48</v>
      </c>
      <c r="J26" s="78">
        <f>SUM(H26:I26)</f>
        <v>187</v>
      </c>
      <c r="K26" s="28">
        <f t="shared" si="42"/>
        <v>0.74331550802139035</v>
      </c>
      <c r="L26" s="137">
        <f t="shared" si="2"/>
        <v>0.25668449197860965</v>
      </c>
      <c r="M26" s="78">
        <v>153</v>
      </c>
      <c r="N26" s="78">
        <v>42</v>
      </c>
      <c r="O26" s="78">
        <f>SUM(M26:N26)</f>
        <v>195</v>
      </c>
      <c r="P26" s="28">
        <f t="shared" si="43"/>
        <v>0.7846153846153846</v>
      </c>
      <c r="Q26" s="137">
        <f t="shared" si="3"/>
        <v>0.2153846153846154</v>
      </c>
      <c r="R26" s="78">
        <v>150</v>
      </c>
      <c r="S26" s="78">
        <v>38</v>
      </c>
      <c r="T26" s="78">
        <v>188</v>
      </c>
      <c r="U26" s="28">
        <f t="shared" si="52"/>
        <v>0.7978723404255319</v>
      </c>
      <c r="V26" s="137">
        <f t="shared" si="4"/>
        <v>0.20212765957446807</v>
      </c>
      <c r="W26" s="78">
        <v>149</v>
      </c>
      <c r="X26" s="78">
        <v>38</v>
      </c>
      <c r="Y26" s="78">
        <v>187</v>
      </c>
      <c r="Z26" s="28">
        <f t="shared" si="53"/>
        <v>0.79679144385026734</v>
      </c>
      <c r="AA26" s="137">
        <f t="shared" si="5"/>
        <v>0.20320855614973263</v>
      </c>
      <c r="AB26" s="78">
        <v>159</v>
      </c>
      <c r="AC26" s="78">
        <v>41</v>
      </c>
      <c r="AD26" s="78">
        <f>SUM(AB26:AC26)</f>
        <v>200</v>
      </c>
      <c r="AE26" s="28">
        <f t="shared" si="54"/>
        <v>0.79500000000000004</v>
      </c>
      <c r="AF26" s="137">
        <f t="shared" si="6"/>
        <v>0.20499999999999999</v>
      </c>
      <c r="AG26" s="78">
        <v>167</v>
      </c>
      <c r="AH26" s="78">
        <v>43</v>
      </c>
      <c r="AI26" s="78">
        <f>SUM(AG26:AH26)</f>
        <v>210</v>
      </c>
      <c r="AJ26" s="28">
        <f t="shared" si="55"/>
        <v>0.79523809523809519</v>
      </c>
      <c r="AK26" s="137">
        <f t="shared" si="7"/>
        <v>0.20476190476190476</v>
      </c>
      <c r="AL26" s="78">
        <v>175</v>
      </c>
      <c r="AM26" s="78">
        <v>41</v>
      </c>
      <c r="AN26" s="78">
        <f>SUM(AL26:AM26)</f>
        <v>216</v>
      </c>
      <c r="AO26" s="28">
        <f t="shared" si="56"/>
        <v>0.81018518518518523</v>
      </c>
      <c r="AP26" s="137">
        <f t="shared" si="8"/>
        <v>0.18981481481481483</v>
      </c>
      <c r="AQ26" s="78">
        <v>186</v>
      </c>
      <c r="AR26" s="78">
        <v>48</v>
      </c>
      <c r="AS26" s="78">
        <f>SUM(AQ26:AR26)</f>
        <v>234</v>
      </c>
      <c r="AT26" s="28">
        <f t="shared" si="57"/>
        <v>0.79487179487179482</v>
      </c>
      <c r="AU26" s="138">
        <f t="shared" si="9"/>
        <v>0.20512820512820512</v>
      </c>
      <c r="AV26" s="78">
        <v>177</v>
      </c>
      <c r="AW26" s="78">
        <v>41</v>
      </c>
      <c r="AX26" s="78">
        <f>SUM(AV26:AW26)</f>
        <v>218</v>
      </c>
      <c r="AY26" s="28">
        <f t="shared" si="50"/>
        <v>0.81192660550458717</v>
      </c>
      <c r="AZ26" s="138">
        <f t="shared" si="51"/>
        <v>0.18807339449541285</v>
      </c>
    </row>
    <row r="27" spans="1:52" ht="18" customHeight="1" x14ac:dyDescent="0.3">
      <c r="A27" s="33"/>
      <c r="B27" s="25" t="s">
        <v>52</v>
      </c>
      <c r="C27" s="78">
        <v>3</v>
      </c>
      <c r="D27" s="78">
        <v>0</v>
      </c>
      <c r="E27" s="78">
        <f>SUM(C27:D27)</f>
        <v>3</v>
      </c>
      <c r="F27" s="28">
        <f t="shared" si="26"/>
        <v>1</v>
      </c>
      <c r="G27" s="137">
        <f t="shared" si="1"/>
        <v>0</v>
      </c>
      <c r="H27" s="78">
        <v>3</v>
      </c>
      <c r="I27" s="78">
        <v>0</v>
      </c>
      <c r="J27" s="78">
        <f>SUM(H27:I27)</f>
        <v>3</v>
      </c>
      <c r="K27" s="28">
        <f t="shared" si="42"/>
        <v>1</v>
      </c>
      <c r="L27" s="137">
        <f t="shared" si="2"/>
        <v>0</v>
      </c>
      <c r="M27" s="78">
        <v>3</v>
      </c>
      <c r="N27" s="78">
        <v>0</v>
      </c>
      <c r="O27" s="78">
        <f>SUM(M27:N27)</f>
        <v>3</v>
      </c>
      <c r="P27" s="28">
        <f t="shared" si="43"/>
        <v>1</v>
      </c>
      <c r="Q27" s="137">
        <f t="shared" si="3"/>
        <v>0</v>
      </c>
      <c r="R27" s="78">
        <v>3</v>
      </c>
      <c r="S27" s="78">
        <v>0</v>
      </c>
      <c r="T27" s="78">
        <f>SUM(R27:S27)</f>
        <v>3</v>
      </c>
      <c r="U27" s="28">
        <f t="shared" si="52"/>
        <v>1</v>
      </c>
      <c r="V27" s="137">
        <f t="shared" si="4"/>
        <v>0</v>
      </c>
      <c r="W27" s="78">
        <v>2</v>
      </c>
      <c r="X27" s="78">
        <v>0</v>
      </c>
      <c r="Y27" s="78">
        <f>SUM(W27:X27)</f>
        <v>2</v>
      </c>
      <c r="Z27" s="28">
        <f t="shared" si="53"/>
        <v>1</v>
      </c>
      <c r="AA27" s="137">
        <f t="shared" si="5"/>
        <v>0</v>
      </c>
      <c r="AB27" s="78">
        <v>2</v>
      </c>
      <c r="AC27" s="78">
        <v>0</v>
      </c>
      <c r="AD27" s="78">
        <f>SUM(AB27:AC27)</f>
        <v>2</v>
      </c>
      <c r="AE27" s="28">
        <f t="shared" si="54"/>
        <v>1</v>
      </c>
      <c r="AF27" s="137">
        <f t="shared" si="6"/>
        <v>0</v>
      </c>
      <c r="AG27" s="78">
        <v>3</v>
      </c>
      <c r="AH27" s="78">
        <v>0</v>
      </c>
      <c r="AI27" s="78">
        <f>SUM(AG27:AH27)</f>
        <v>3</v>
      </c>
      <c r="AJ27" s="28">
        <f t="shared" si="55"/>
        <v>1</v>
      </c>
      <c r="AK27" s="137">
        <f t="shared" si="7"/>
        <v>0</v>
      </c>
      <c r="AL27" s="78">
        <v>1</v>
      </c>
      <c r="AM27" s="78">
        <v>0</v>
      </c>
      <c r="AN27" s="78">
        <f>SUM(AL27:AM27)</f>
        <v>1</v>
      </c>
      <c r="AO27" s="28">
        <f t="shared" si="56"/>
        <v>1</v>
      </c>
      <c r="AP27" s="137">
        <f t="shared" si="8"/>
        <v>0</v>
      </c>
      <c r="AQ27" s="78">
        <v>1</v>
      </c>
      <c r="AR27" s="78">
        <v>0</v>
      </c>
      <c r="AS27" s="78">
        <f>SUM(AQ27:AR27)</f>
        <v>1</v>
      </c>
      <c r="AT27" s="28">
        <f t="shared" si="57"/>
        <v>1</v>
      </c>
      <c r="AU27" s="138">
        <f t="shared" si="9"/>
        <v>0</v>
      </c>
      <c r="AV27" s="78">
        <v>1</v>
      </c>
      <c r="AW27" s="78">
        <v>0</v>
      </c>
      <c r="AX27" s="78">
        <f>SUM(AV27:AW27)</f>
        <v>1</v>
      </c>
      <c r="AY27" s="28">
        <f t="shared" si="50"/>
        <v>1</v>
      </c>
      <c r="AZ27" s="138">
        <f t="shared" si="51"/>
        <v>0</v>
      </c>
    </row>
    <row r="28" spans="1:52" ht="18" customHeight="1" x14ac:dyDescent="0.3">
      <c r="A28" s="33"/>
      <c r="B28" s="25" t="s">
        <v>53</v>
      </c>
      <c r="C28" s="78">
        <v>5</v>
      </c>
      <c r="D28" s="78">
        <v>17</v>
      </c>
      <c r="E28" s="78">
        <f>SUM(C28:D28)</f>
        <v>22</v>
      </c>
      <c r="F28" s="28">
        <f t="shared" si="26"/>
        <v>0.22727272727272727</v>
      </c>
      <c r="G28" s="137">
        <f t="shared" si="1"/>
        <v>0.77272727272727271</v>
      </c>
      <c r="H28" s="78">
        <v>5</v>
      </c>
      <c r="I28" s="78">
        <v>19</v>
      </c>
      <c r="J28" s="78">
        <f>SUM(H28:I28)</f>
        <v>24</v>
      </c>
      <c r="K28" s="28">
        <f t="shared" si="42"/>
        <v>0.20833333333333334</v>
      </c>
      <c r="L28" s="137">
        <f t="shared" si="2"/>
        <v>0.79166666666666663</v>
      </c>
      <c r="M28" s="78">
        <v>7</v>
      </c>
      <c r="N28" s="78">
        <v>18</v>
      </c>
      <c r="O28" s="78">
        <f>SUM(M28:N28)</f>
        <v>25</v>
      </c>
      <c r="P28" s="28">
        <f t="shared" si="43"/>
        <v>0.28000000000000003</v>
      </c>
      <c r="Q28" s="137">
        <f t="shared" si="3"/>
        <v>0.72</v>
      </c>
      <c r="R28" s="78">
        <v>9</v>
      </c>
      <c r="S28" s="78">
        <v>18</v>
      </c>
      <c r="T28" s="78">
        <f>SUM(R28:S28)</f>
        <v>27</v>
      </c>
      <c r="U28" s="28">
        <f t="shared" si="52"/>
        <v>0.33333333333333331</v>
      </c>
      <c r="V28" s="137">
        <f t="shared" si="4"/>
        <v>0.66666666666666663</v>
      </c>
      <c r="W28" s="78">
        <v>8</v>
      </c>
      <c r="X28" s="78">
        <v>17</v>
      </c>
      <c r="Y28" s="78">
        <f>SUM(W28:X28)</f>
        <v>25</v>
      </c>
      <c r="Z28" s="28">
        <f t="shared" si="53"/>
        <v>0.32</v>
      </c>
      <c r="AA28" s="137">
        <f t="shared" si="5"/>
        <v>0.68</v>
      </c>
      <c r="AB28" s="78">
        <v>10</v>
      </c>
      <c r="AC28" s="78">
        <v>18</v>
      </c>
      <c r="AD28" s="78">
        <f>SUM(AB28:AC28)</f>
        <v>28</v>
      </c>
      <c r="AE28" s="28">
        <f t="shared" si="54"/>
        <v>0.35714285714285715</v>
      </c>
      <c r="AF28" s="137">
        <f t="shared" si="6"/>
        <v>0.6428571428571429</v>
      </c>
      <c r="AG28" s="78">
        <v>10</v>
      </c>
      <c r="AH28" s="78">
        <v>20</v>
      </c>
      <c r="AI28" s="78">
        <f>SUM(AG28:AH28)</f>
        <v>30</v>
      </c>
      <c r="AJ28" s="28">
        <f t="shared" si="55"/>
        <v>0.33333333333333331</v>
      </c>
      <c r="AK28" s="137">
        <f t="shared" si="7"/>
        <v>0.66666666666666663</v>
      </c>
      <c r="AL28" s="78">
        <v>7</v>
      </c>
      <c r="AM28" s="78">
        <v>18</v>
      </c>
      <c r="AN28" s="78">
        <f>SUM(AL28:AM28)</f>
        <v>25</v>
      </c>
      <c r="AO28" s="28">
        <f t="shared" si="56"/>
        <v>0.28000000000000003</v>
      </c>
      <c r="AP28" s="137">
        <f t="shared" si="8"/>
        <v>0.72</v>
      </c>
      <c r="AQ28" s="78">
        <v>7</v>
      </c>
      <c r="AR28" s="78">
        <v>16</v>
      </c>
      <c r="AS28" s="78">
        <f>SUM(AQ28:AR28)</f>
        <v>23</v>
      </c>
      <c r="AT28" s="28">
        <f t="shared" si="57"/>
        <v>0.30434782608695654</v>
      </c>
      <c r="AU28" s="138">
        <f t="shared" si="9"/>
        <v>0.69565217391304346</v>
      </c>
      <c r="AV28" s="78">
        <v>6</v>
      </c>
      <c r="AW28" s="78">
        <v>12</v>
      </c>
      <c r="AX28" s="78">
        <f>SUM(AV28:AW28)</f>
        <v>18</v>
      </c>
      <c r="AY28" s="28">
        <f t="shared" si="50"/>
        <v>0.33333333333333331</v>
      </c>
      <c r="AZ28" s="138">
        <f t="shared" si="51"/>
        <v>0.66666666666666663</v>
      </c>
    </row>
    <row r="29" spans="1:52" s="16" customFormat="1" ht="18" customHeight="1" x14ac:dyDescent="0.3">
      <c r="A29" s="34"/>
      <c r="B29" s="123" t="s">
        <v>23</v>
      </c>
      <c r="C29" s="98">
        <f>SUM(C25:C28)</f>
        <v>200</v>
      </c>
      <c r="D29" s="98">
        <f>SUM(D25:D28)</f>
        <v>76</v>
      </c>
      <c r="E29" s="98">
        <f>SUM(E25:E28)</f>
        <v>276</v>
      </c>
      <c r="F29" s="155">
        <f t="shared" si="26"/>
        <v>0.72463768115942029</v>
      </c>
      <c r="G29" s="139">
        <f t="shared" si="1"/>
        <v>0.27536231884057971</v>
      </c>
      <c r="H29" s="98">
        <f>SUM(H25:H28)</f>
        <v>202</v>
      </c>
      <c r="I29" s="98">
        <f>SUM(I25:I28)</f>
        <v>79</v>
      </c>
      <c r="J29" s="98">
        <f>SUM(J25:J28)</f>
        <v>281</v>
      </c>
      <c r="K29" s="155">
        <f t="shared" si="42"/>
        <v>0.71886120996441283</v>
      </c>
      <c r="L29" s="139">
        <f t="shared" si="2"/>
        <v>0.28113879003558717</v>
      </c>
      <c r="M29" s="98">
        <f>SUM(M25:M28)</f>
        <v>228</v>
      </c>
      <c r="N29" s="98">
        <f>SUM(N25:N28)</f>
        <v>73</v>
      </c>
      <c r="O29" s="98">
        <f>SUM(O25:O28)</f>
        <v>301</v>
      </c>
      <c r="P29" s="140">
        <f t="shared" si="43"/>
        <v>0.75747508305647837</v>
      </c>
      <c r="Q29" s="139">
        <f t="shared" si="3"/>
        <v>0.2425249169435216</v>
      </c>
      <c r="R29" s="98">
        <v>224</v>
      </c>
      <c r="S29" s="98">
        <v>75</v>
      </c>
      <c r="T29" s="98">
        <f>R29+S29</f>
        <v>299</v>
      </c>
      <c r="U29" s="140">
        <f t="shared" si="52"/>
        <v>0.74916387959866215</v>
      </c>
      <c r="V29" s="139">
        <f t="shared" si="4"/>
        <v>0.25083612040133779</v>
      </c>
      <c r="W29" s="98">
        <v>225</v>
      </c>
      <c r="X29" s="98">
        <v>73</v>
      </c>
      <c r="Y29" s="98">
        <f>W29+X29</f>
        <v>298</v>
      </c>
      <c r="Z29" s="140">
        <f t="shared" si="53"/>
        <v>0.75503355704697983</v>
      </c>
      <c r="AA29" s="139">
        <f t="shared" si="5"/>
        <v>0.24496644295302014</v>
      </c>
      <c r="AB29" s="98">
        <v>235</v>
      </c>
      <c r="AC29" s="98">
        <v>75</v>
      </c>
      <c r="AD29" s="98">
        <f>AB29+AC29</f>
        <v>310</v>
      </c>
      <c r="AE29" s="140">
        <f t="shared" si="54"/>
        <v>0.75806451612903225</v>
      </c>
      <c r="AF29" s="139">
        <f t="shared" si="6"/>
        <v>0.24193548387096775</v>
      </c>
      <c r="AG29" s="98">
        <v>249</v>
      </c>
      <c r="AH29" s="98">
        <v>79</v>
      </c>
      <c r="AI29" s="98">
        <f>AG29+AH29</f>
        <v>328</v>
      </c>
      <c r="AJ29" s="140">
        <f t="shared" si="55"/>
        <v>0.75914634146341464</v>
      </c>
      <c r="AK29" s="139">
        <f t="shared" si="7"/>
        <v>0.24085365853658536</v>
      </c>
      <c r="AL29" s="98">
        <v>254</v>
      </c>
      <c r="AM29" s="98">
        <v>76</v>
      </c>
      <c r="AN29" s="98">
        <f>AL29+AM29</f>
        <v>330</v>
      </c>
      <c r="AO29" s="140">
        <f t="shared" si="56"/>
        <v>0.76969696969696966</v>
      </c>
      <c r="AP29" s="139">
        <f t="shared" si="8"/>
        <v>0.23030303030303031</v>
      </c>
      <c r="AQ29" s="98">
        <v>260</v>
      </c>
      <c r="AR29" s="98">
        <f>SUM(AR25:AR28)</f>
        <v>84</v>
      </c>
      <c r="AS29" s="98">
        <f>AQ29+AR29</f>
        <v>344</v>
      </c>
      <c r="AT29" s="140">
        <f t="shared" si="57"/>
        <v>0.7558139534883721</v>
      </c>
      <c r="AU29" s="37">
        <f t="shared" si="9"/>
        <v>0.2441860465116279</v>
      </c>
      <c r="AV29" s="98">
        <v>249</v>
      </c>
      <c r="AW29" s="98">
        <v>71</v>
      </c>
      <c r="AX29" s="98">
        <f>AV29+AW29</f>
        <v>320</v>
      </c>
      <c r="AY29" s="140">
        <f t="shared" si="50"/>
        <v>0.77812499999999996</v>
      </c>
      <c r="AZ29" s="37">
        <f t="shared" si="51"/>
        <v>0.22187499999999999</v>
      </c>
    </row>
    <row r="30" spans="1:52" ht="18" customHeight="1" x14ac:dyDescent="0.3">
      <c r="A30" s="25" t="s">
        <v>14</v>
      </c>
      <c r="B30" s="25" t="s">
        <v>50</v>
      </c>
      <c r="C30" s="78">
        <v>231</v>
      </c>
      <c r="D30" s="78">
        <v>69</v>
      </c>
      <c r="E30" s="78">
        <f>SUM(C30:D30)</f>
        <v>300</v>
      </c>
      <c r="F30" s="28">
        <f t="shared" si="26"/>
        <v>0.77</v>
      </c>
      <c r="G30" s="137">
        <f t="shared" si="1"/>
        <v>0.23</v>
      </c>
      <c r="H30" s="78">
        <v>278</v>
      </c>
      <c r="I30" s="78">
        <v>80</v>
      </c>
      <c r="J30" s="78">
        <f>SUM(H30:I30)</f>
        <v>358</v>
      </c>
      <c r="K30" s="28">
        <f t="shared" si="42"/>
        <v>0.77653631284916202</v>
      </c>
      <c r="L30" s="137">
        <f t="shared" si="2"/>
        <v>0.22346368715083798</v>
      </c>
      <c r="M30" s="78">
        <v>290</v>
      </c>
      <c r="N30" s="78">
        <v>84</v>
      </c>
      <c r="O30" s="78">
        <f>SUM(M30:N30)</f>
        <v>374</v>
      </c>
      <c r="P30" s="28">
        <f t="shared" si="43"/>
        <v>0.77540106951871657</v>
      </c>
      <c r="Q30" s="137">
        <f t="shared" si="3"/>
        <v>0.22459893048128343</v>
      </c>
      <c r="R30" s="78"/>
      <c r="S30" s="78">
        <v>91</v>
      </c>
      <c r="T30" s="78">
        <f>SUM(R30:S30)</f>
        <v>91</v>
      </c>
      <c r="U30" s="28">
        <f t="shared" si="52"/>
        <v>0</v>
      </c>
      <c r="V30" s="137">
        <f t="shared" si="4"/>
        <v>1</v>
      </c>
      <c r="W30" s="78">
        <v>275</v>
      </c>
      <c r="X30" s="78">
        <v>98</v>
      </c>
      <c r="Y30" s="78">
        <f>SUM(W30:X30)</f>
        <v>373</v>
      </c>
      <c r="Z30" s="28">
        <f t="shared" si="53"/>
        <v>0.7372654155495979</v>
      </c>
      <c r="AA30" s="137">
        <f t="shared" si="5"/>
        <v>0.26273458445040215</v>
      </c>
      <c r="AB30" s="78">
        <v>288</v>
      </c>
      <c r="AC30" s="78">
        <v>99</v>
      </c>
      <c r="AD30" s="78">
        <f>SUM(AB30:AC30)</f>
        <v>387</v>
      </c>
      <c r="AE30" s="28">
        <f t="shared" si="54"/>
        <v>0.7441860465116279</v>
      </c>
      <c r="AF30" s="137">
        <f t="shared" si="6"/>
        <v>0.2558139534883721</v>
      </c>
      <c r="AG30" s="78">
        <v>247</v>
      </c>
      <c r="AH30" s="78">
        <v>90</v>
      </c>
      <c r="AI30" s="78">
        <f>SUM(AG30:AH30)</f>
        <v>337</v>
      </c>
      <c r="AJ30" s="28">
        <f t="shared" si="55"/>
        <v>0.73293768545994065</v>
      </c>
      <c r="AK30" s="137">
        <f t="shared" si="7"/>
        <v>0.26706231454005935</v>
      </c>
      <c r="AL30" s="78">
        <v>252</v>
      </c>
      <c r="AM30" s="78">
        <v>99</v>
      </c>
      <c r="AN30" s="78">
        <f>SUM(AL30:AM30)</f>
        <v>351</v>
      </c>
      <c r="AO30" s="28">
        <f t="shared" si="56"/>
        <v>0.71794871794871795</v>
      </c>
      <c r="AP30" s="137">
        <f t="shared" si="8"/>
        <v>0.28205128205128205</v>
      </c>
      <c r="AQ30" s="78">
        <v>262</v>
      </c>
      <c r="AR30" s="78">
        <v>97</v>
      </c>
      <c r="AS30" s="78">
        <f>SUM(AQ30:AR30)</f>
        <v>359</v>
      </c>
      <c r="AT30" s="28">
        <f t="shared" si="57"/>
        <v>0.72980501392757657</v>
      </c>
      <c r="AU30" s="138">
        <f t="shared" si="9"/>
        <v>0.27019498607242337</v>
      </c>
      <c r="AV30" s="78">
        <v>260</v>
      </c>
      <c r="AW30" s="78">
        <v>100</v>
      </c>
      <c r="AX30" s="78">
        <f>SUM(AV30:AW30)</f>
        <v>360</v>
      </c>
      <c r="AY30" s="28">
        <f t="shared" si="50"/>
        <v>0.72222222222222221</v>
      </c>
      <c r="AZ30" s="138">
        <f t="shared" si="51"/>
        <v>0.27777777777777779</v>
      </c>
    </row>
    <row r="31" spans="1:52" ht="18" customHeight="1" x14ac:dyDescent="0.3">
      <c r="A31" s="33"/>
      <c r="B31" s="25" t="s">
        <v>51</v>
      </c>
      <c r="C31" s="78">
        <v>3</v>
      </c>
      <c r="D31" s="78">
        <v>0</v>
      </c>
      <c r="E31" s="78">
        <f>SUM(C31:D31)</f>
        <v>3</v>
      </c>
      <c r="F31" s="28">
        <f t="shared" si="26"/>
        <v>1</v>
      </c>
      <c r="G31" s="137">
        <f t="shared" si="1"/>
        <v>0</v>
      </c>
      <c r="H31" s="78">
        <v>1</v>
      </c>
      <c r="I31" s="78">
        <v>0</v>
      </c>
      <c r="J31" s="78">
        <f>SUM(H31:I31)</f>
        <v>1</v>
      </c>
      <c r="K31" s="28">
        <f t="shared" si="42"/>
        <v>1</v>
      </c>
      <c r="L31" s="137">
        <f t="shared" si="2"/>
        <v>0</v>
      </c>
      <c r="M31" s="78">
        <v>1</v>
      </c>
      <c r="N31" s="78">
        <v>0</v>
      </c>
      <c r="O31" s="78">
        <f>SUM(M31:N31)</f>
        <v>1</v>
      </c>
      <c r="P31" s="28">
        <f t="shared" si="43"/>
        <v>1</v>
      </c>
      <c r="Q31" s="137">
        <f t="shared" si="3"/>
        <v>0</v>
      </c>
      <c r="R31" s="78">
        <v>1</v>
      </c>
      <c r="S31" s="78">
        <v>0</v>
      </c>
      <c r="T31" s="78">
        <f>SUM(R31:S31)</f>
        <v>1</v>
      </c>
      <c r="U31" s="28">
        <f t="shared" ref="U31" si="58">R31/T31</f>
        <v>1</v>
      </c>
      <c r="V31" s="137">
        <f t="shared" si="4"/>
        <v>0</v>
      </c>
      <c r="W31" s="78">
        <v>1</v>
      </c>
      <c r="X31" s="78">
        <v>0</v>
      </c>
      <c r="Y31" s="78">
        <f>SUM(W31:X31)</f>
        <v>1</v>
      </c>
      <c r="Z31" s="28">
        <f t="shared" ref="Z31" si="59">W31/Y31</f>
        <v>1</v>
      </c>
      <c r="AA31" s="137">
        <f t="shared" si="5"/>
        <v>0</v>
      </c>
      <c r="AB31" s="78">
        <v>1</v>
      </c>
      <c r="AC31" s="78">
        <v>0</v>
      </c>
      <c r="AD31" s="78">
        <f>SUM(AB31:AC31)</f>
        <v>1</v>
      </c>
      <c r="AE31" s="28">
        <f t="shared" ref="AE31" si="60">AB31/AD31</f>
        <v>1</v>
      </c>
      <c r="AF31" s="137">
        <f t="shared" si="6"/>
        <v>0</v>
      </c>
      <c r="AG31" s="78">
        <v>1</v>
      </c>
      <c r="AH31" s="78">
        <v>0</v>
      </c>
      <c r="AI31" s="78">
        <f>SUM(AG31:AH31)</f>
        <v>1</v>
      </c>
      <c r="AJ31" s="28">
        <f t="shared" ref="AJ31" si="61">AG31/AI31</f>
        <v>1</v>
      </c>
      <c r="AK31" s="137">
        <f t="shared" si="7"/>
        <v>0</v>
      </c>
      <c r="AL31" s="78">
        <v>1</v>
      </c>
      <c r="AM31" s="78">
        <v>0</v>
      </c>
      <c r="AN31" s="78">
        <f>SUM(AL31:AM31)</f>
        <v>1</v>
      </c>
      <c r="AO31" s="28">
        <f t="shared" ref="AO31" si="62">AL31/AN31</f>
        <v>1</v>
      </c>
      <c r="AP31" s="137">
        <f t="shared" si="8"/>
        <v>0</v>
      </c>
      <c r="AQ31" s="78">
        <v>1</v>
      </c>
      <c r="AR31" s="78">
        <v>0</v>
      </c>
      <c r="AS31" s="78">
        <f>SUM(AQ31:AR31)</f>
        <v>1</v>
      </c>
      <c r="AT31" s="28">
        <f t="shared" ref="AT31" si="63">AQ31/AS31</f>
        <v>1</v>
      </c>
      <c r="AU31" s="138">
        <f t="shared" si="9"/>
        <v>0</v>
      </c>
      <c r="AV31" s="78">
        <v>1</v>
      </c>
      <c r="AW31" s="78">
        <v>0</v>
      </c>
      <c r="AX31" s="78">
        <f>SUM(AV31:AW31)</f>
        <v>1</v>
      </c>
      <c r="AY31" s="28">
        <f t="shared" si="50"/>
        <v>1</v>
      </c>
      <c r="AZ31" s="138">
        <f t="shared" si="51"/>
        <v>0</v>
      </c>
    </row>
    <row r="32" spans="1:52" ht="18" customHeight="1" x14ac:dyDescent="0.3">
      <c r="A32" s="33"/>
      <c r="B32" s="25" t="s">
        <v>52</v>
      </c>
      <c r="C32" s="78">
        <v>0</v>
      </c>
      <c r="D32" s="78">
        <v>0</v>
      </c>
      <c r="E32" s="78">
        <f>SUM(C32:D32)</f>
        <v>0</v>
      </c>
      <c r="F32" s="28" t="s">
        <v>46</v>
      </c>
      <c r="G32" s="137" t="s">
        <v>46</v>
      </c>
      <c r="H32" s="78">
        <v>0</v>
      </c>
      <c r="I32" s="78">
        <v>0</v>
      </c>
      <c r="J32" s="78">
        <f>SUM(H32:I32)</f>
        <v>0</v>
      </c>
      <c r="K32" s="28" t="s">
        <v>46</v>
      </c>
      <c r="L32" s="137" t="s">
        <v>46</v>
      </c>
      <c r="M32" s="78">
        <v>0</v>
      </c>
      <c r="N32" s="78">
        <v>0</v>
      </c>
      <c r="O32" s="78">
        <f>SUM(M32:N32)</f>
        <v>0</v>
      </c>
      <c r="P32" s="28" t="s">
        <v>46</v>
      </c>
      <c r="Q32" s="137" t="s">
        <v>46</v>
      </c>
      <c r="R32" s="78">
        <v>0</v>
      </c>
      <c r="S32" s="78">
        <v>0</v>
      </c>
      <c r="T32" s="78">
        <f>SUM(R32:S32)</f>
        <v>0</v>
      </c>
      <c r="U32" s="28" t="s">
        <v>46</v>
      </c>
      <c r="V32" s="137" t="s">
        <v>46</v>
      </c>
      <c r="W32" s="78">
        <v>0</v>
      </c>
      <c r="X32" s="78">
        <v>0</v>
      </c>
      <c r="Y32" s="78">
        <f>SUM(W32:X32)</f>
        <v>0</v>
      </c>
      <c r="Z32" s="28" t="s">
        <v>46</v>
      </c>
      <c r="AA32" s="137" t="s">
        <v>46</v>
      </c>
      <c r="AB32" s="78">
        <v>0</v>
      </c>
      <c r="AC32" s="78">
        <v>0</v>
      </c>
      <c r="AD32" s="78">
        <f>SUM(AB32:AC32)</f>
        <v>0</v>
      </c>
      <c r="AE32" s="28" t="s">
        <v>46</v>
      </c>
      <c r="AF32" s="137" t="s">
        <v>46</v>
      </c>
      <c r="AG32" s="78">
        <v>0</v>
      </c>
      <c r="AH32" s="78">
        <v>0</v>
      </c>
      <c r="AI32" s="78">
        <f>SUM(AG32:AH32)</f>
        <v>0</v>
      </c>
      <c r="AJ32" s="28" t="s">
        <v>46</v>
      </c>
      <c r="AK32" s="137" t="s">
        <v>46</v>
      </c>
      <c r="AL32" s="78">
        <v>0</v>
      </c>
      <c r="AM32" s="78">
        <v>0</v>
      </c>
      <c r="AN32" s="78">
        <f>SUM(AL32:AM32)</f>
        <v>0</v>
      </c>
      <c r="AO32" s="28" t="s">
        <v>46</v>
      </c>
      <c r="AP32" s="137" t="s">
        <v>46</v>
      </c>
      <c r="AQ32" s="78">
        <v>0</v>
      </c>
      <c r="AR32" s="78">
        <v>0</v>
      </c>
      <c r="AS32" s="78">
        <f>SUM(AQ32:AR32)</f>
        <v>0</v>
      </c>
      <c r="AT32" s="28" t="s">
        <v>46</v>
      </c>
      <c r="AU32" s="138" t="s">
        <v>46</v>
      </c>
      <c r="AV32" s="78">
        <v>0</v>
      </c>
      <c r="AW32" s="78">
        <v>0</v>
      </c>
      <c r="AX32" s="78">
        <f>SUM(AV32:AW32)</f>
        <v>0</v>
      </c>
      <c r="AY32" s="28" t="s">
        <v>46</v>
      </c>
      <c r="AZ32" s="138" t="s">
        <v>46</v>
      </c>
    </row>
    <row r="33" spans="1:52" ht="18" customHeight="1" x14ac:dyDescent="0.3">
      <c r="A33" s="33"/>
      <c r="B33" s="25" t="s">
        <v>53</v>
      </c>
      <c r="C33" s="78">
        <v>11</v>
      </c>
      <c r="D33" s="78">
        <v>8</v>
      </c>
      <c r="E33" s="78">
        <f>SUM(C33:D33)</f>
        <v>19</v>
      </c>
      <c r="F33" s="28">
        <f>C33/E33</f>
        <v>0.57894736842105265</v>
      </c>
      <c r="G33" s="137">
        <f t="shared" si="1"/>
        <v>0.42105263157894735</v>
      </c>
      <c r="H33" s="78">
        <v>9</v>
      </c>
      <c r="I33" s="78">
        <v>7</v>
      </c>
      <c r="J33" s="78">
        <f>SUM(H33:I33)</f>
        <v>16</v>
      </c>
      <c r="K33" s="28">
        <f>H33/J33</f>
        <v>0.5625</v>
      </c>
      <c r="L33" s="137">
        <f t="shared" si="2"/>
        <v>0.4375</v>
      </c>
      <c r="M33" s="78">
        <v>11</v>
      </c>
      <c r="N33" s="78">
        <v>7</v>
      </c>
      <c r="O33" s="78">
        <f>SUM(M33:N33)</f>
        <v>18</v>
      </c>
      <c r="P33" s="28">
        <f>M33/O33</f>
        <v>0.61111111111111116</v>
      </c>
      <c r="Q33" s="137">
        <f t="shared" si="3"/>
        <v>0.3888888888888889</v>
      </c>
      <c r="R33" s="78">
        <v>11</v>
      </c>
      <c r="S33" s="78">
        <v>8</v>
      </c>
      <c r="T33" s="78">
        <f>SUM(R33:S33)</f>
        <v>19</v>
      </c>
      <c r="U33" s="28">
        <f t="shared" ref="U33" si="64">R33/T33</f>
        <v>0.57894736842105265</v>
      </c>
      <c r="V33" s="137">
        <f t="shared" si="4"/>
        <v>0.42105263157894735</v>
      </c>
      <c r="W33" s="78">
        <v>12</v>
      </c>
      <c r="X33" s="78">
        <v>8</v>
      </c>
      <c r="Y33" s="78">
        <f>SUM(W33:X33)</f>
        <v>20</v>
      </c>
      <c r="Z33" s="28">
        <f t="shared" ref="Z33" si="65">W33/Y33</f>
        <v>0.6</v>
      </c>
      <c r="AA33" s="137">
        <f t="shared" si="5"/>
        <v>0.4</v>
      </c>
      <c r="AB33" s="78">
        <v>10</v>
      </c>
      <c r="AC33" s="78">
        <v>8</v>
      </c>
      <c r="AD33" s="78">
        <f>SUM(AB33:AC33)</f>
        <v>18</v>
      </c>
      <c r="AE33" s="28">
        <f t="shared" ref="AE33" si="66">AB33/AD33</f>
        <v>0.55555555555555558</v>
      </c>
      <c r="AF33" s="137">
        <f t="shared" si="6"/>
        <v>0.44444444444444442</v>
      </c>
      <c r="AG33" s="78">
        <v>9</v>
      </c>
      <c r="AH33" s="78">
        <v>7</v>
      </c>
      <c r="AI33" s="78">
        <f>SUM(AG33:AH33)</f>
        <v>16</v>
      </c>
      <c r="AJ33" s="28">
        <f t="shared" ref="AJ33" si="67">AG33/AI33</f>
        <v>0.5625</v>
      </c>
      <c r="AK33" s="137">
        <f t="shared" si="7"/>
        <v>0.4375</v>
      </c>
      <c r="AL33" s="78">
        <v>8</v>
      </c>
      <c r="AM33" s="78">
        <v>7</v>
      </c>
      <c r="AN33" s="78">
        <f>SUM(AL33:AM33)</f>
        <v>15</v>
      </c>
      <c r="AO33" s="28">
        <f t="shared" ref="AO33" si="68">AL33/AN33</f>
        <v>0.53333333333333333</v>
      </c>
      <c r="AP33" s="137">
        <f t="shared" si="8"/>
        <v>0.46666666666666667</v>
      </c>
      <c r="AQ33" s="78">
        <v>10</v>
      </c>
      <c r="AR33" s="78">
        <v>7</v>
      </c>
      <c r="AS33" s="78">
        <f>SUM(AQ33:AR33)</f>
        <v>17</v>
      </c>
      <c r="AT33" s="28">
        <f t="shared" ref="AT33" si="69">AQ33/AS33</f>
        <v>0.58823529411764708</v>
      </c>
      <c r="AU33" s="138">
        <f t="shared" si="9"/>
        <v>0.41176470588235292</v>
      </c>
      <c r="AV33" s="78">
        <v>8</v>
      </c>
      <c r="AW33" s="78">
        <v>7</v>
      </c>
      <c r="AX33" s="78">
        <f>SUM(AV33:AW33)</f>
        <v>15</v>
      </c>
      <c r="AY33" s="28">
        <f t="shared" ref="AY33" si="70">AV33/AX33</f>
        <v>0.53333333333333333</v>
      </c>
      <c r="AZ33" s="138">
        <f t="shared" ref="AZ33:AZ36" si="71">AW33/AX33</f>
        <v>0.46666666666666667</v>
      </c>
    </row>
    <row r="34" spans="1:52" s="16" customFormat="1" ht="18" customHeight="1" x14ac:dyDescent="0.3">
      <c r="A34" s="34"/>
      <c r="B34" s="123" t="s">
        <v>23</v>
      </c>
      <c r="C34" s="98">
        <f>SUM(C30:C33)</f>
        <v>245</v>
      </c>
      <c r="D34" s="98">
        <f>SUM(D30:D33)</f>
        <v>77</v>
      </c>
      <c r="E34" s="98">
        <f>SUM(E30:E33)</f>
        <v>322</v>
      </c>
      <c r="F34" s="155">
        <f>C34/E34</f>
        <v>0.76086956521739135</v>
      </c>
      <c r="G34" s="139">
        <f t="shared" si="1"/>
        <v>0.2391304347826087</v>
      </c>
      <c r="H34" s="98">
        <f>SUM(H30:H33)</f>
        <v>288</v>
      </c>
      <c r="I34" s="98">
        <f>SUM(I30:I33)</f>
        <v>87</v>
      </c>
      <c r="J34" s="98">
        <f>SUM(J30:J33)</f>
        <v>375</v>
      </c>
      <c r="K34" s="155">
        <f>H34/J34</f>
        <v>0.76800000000000002</v>
      </c>
      <c r="L34" s="139">
        <f t="shared" si="2"/>
        <v>0.23200000000000001</v>
      </c>
      <c r="M34" s="98">
        <f>SUM(M30:M33)</f>
        <v>302</v>
      </c>
      <c r="N34" s="98">
        <f>SUM(N30:N33)</f>
        <v>91</v>
      </c>
      <c r="O34" s="98">
        <f>SUM(O30:O33)</f>
        <v>393</v>
      </c>
      <c r="P34" s="140">
        <f>M34/O34</f>
        <v>0.76844783715012721</v>
      </c>
      <c r="Q34" s="139">
        <f t="shared" si="3"/>
        <v>0.23155216284987276</v>
      </c>
      <c r="R34" s="98">
        <v>287</v>
      </c>
      <c r="S34" s="98">
        <v>99</v>
      </c>
      <c r="T34" s="98">
        <f>R34+S34</f>
        <v>386</v>
      </c>
      <c r="U34" s="140">
        <f>R34/T34</f>
        <v>0.74352331606217614</v>
      </c>
      <c r="V34" s="139">
        <f t="shared" si="4"/>
        <v>0.25647668393782386</v>
      </c>
      <c r="W34" s="98">
        <v>288</v>
      </c>
      <c r="X34" s="98">
        <v>106</v>
      </c>
      <c r="Y34" s="98">
        <f>W34+X34</f>
        <v>394</v>
      </c>
      <c r="Z34" s="140">
        <f>W34/Y34</f>
        <v>0.73096446700507611</v>
      </c>
      <c r="AA34" s="139">
        <f t="shared" si="5"/>
        <v>0.26903553299492383</v>
      </c>
      <c r="AB34" s="98">
        <v>299</v>
      </c>
      <c r="AC34" s="98">
        <v>107</v>
      </c>
      <c r="AD34" s="98">
        <f>AB34+AC34</f>
        <v>406</v>
      </c>
      <c r="AE34" s="140">
        <f>AB34/AD34</f>
        <v>0.73645320197044339</v>
      </c>
      <c r="AF34" s="139">
        <f t="shared" si="6"/>
        <v>0.26354679802955666</v>
      </c>
      <c r="AG34" s="98">
        <v>257</v>
      </c>
      <c r="AH34" s="98">
        <v>97</v>
      </c>
      <c r="AI34" s="98">
        <f>AG34+AH34</f>
        <v>354</v>
      </c>
      <c r="AJ34" s="140">
        <f>AG34/AI34</f>
        <v>0.72598870056497178</v>
      </c>
      <c r="AK34" s="139">
        <f t="shared" si="7"/>
        <v>0.27401129943502822</v>
      </c>
      <c r="AL34" s="98">
        <v>261</v>
      </c>
      <c r="AM34" s="98">
        <v>106</v>
      </c>
      <c r="AN34" s="98">
        <f>AL34+AM34</f>
        <v>367</v>
      </c>
      <c r="AO34" s="140">
        <f>AL34/AN34</f>
        <v>0.71117166212534055</v>
      </c>
      <c r="AP34" s="139">
        <f t="shared" si="8"/>
        <v>0.28882833787465939</v>
      </c>
      <c r="AQ34" s="98">
        <f>SUM(AQ30:AQ33)</f>
        <v>273</v>
      </c>
      <c r="AR34" s="98">
        <f>SUM(AR30:AR33)</f>
        <v>104</v>
      </c>
      <c r="AS34" s="98">
        <f>AQ34+AR34</f>
        <v>377</v>
      </c>
      <c r="AT34" s="140">
        <f>AQ34/AS34</f>
        <v>0.72413793103448276</v>
      </c>
      <c r="AU34" s="37">
        <f t="shared" si="9"/>
        <v>0.27586206896551724</v>
      </c>
      <c r="AV34" s="98">
        <v>269</v>
      </c>
      <c r="AW34" s="98">
        <v>107</v>
      </c>
      <c r="AX34" s="98">
        <f>AV34+AW34</f>
        <v>376</v>
      </c>
      <c r="AY34" s="140">
        <f>AV34/AX34</f>
        <v>0.71542553191489366</v>
      </c>
      <c r="AZ34" s="37">
        <f t="shared" si="71"/>
        <v>0.28457446808510639</v>
      </c>
    </row>
    <row r="35" spans="1:52" ht="18" customHeight="1" x14ac:dyDescent="0.3">
      <c r="A35" s="25" t="s">
        <v>15</v>
      </c>
      <c r="B35" s="25" t="s">
        <v>50</v>
      </c>
      <c r="C35" s="78">
        <v>102</v>
      </c>
      <c r="D35" s="78">
        <v>45</v>
      </c>
      <c r="E35" s="78">
        <f>SUM(C35:D35)</f>
        <v>147</v>
      </c>
      <c r="F35" s="28">
        <f>C35/E35</f>
        <v>0.69387755102040816</v>
      </c>
      <c r="G35" s="137">
        <f t="shared" si="1"/>
        <v>0.30612244897959184</v>
      </c>
      <c r="H35" s="78">
        <v>110</v>
      </c>
      <c r="I35" s="78">
        <v>51</v>
      </c>
      <c r="J35" s="78">
        <f>SUM(H35:I35)</f>
        <v>161</v>
      </c>
      <c r="K35" s="28">
        <f>H35/J35</f>
        <v>0.68322981366459623</v>
      </c>
      <c r="L35" s="137">
        <f t="shared" si="2"/>
        <v>0.31677018633540371</v>
      </c>
      <c r="M35" s="78">
        <v>119</v>
      </c>
      <c r="N35" s="78">
        <v>57</v>
      </c>
      <c r="O35" s="78">
        <f>SUM(M35:N35)</f>
        <v>176</v>
      </c>
      <c r="P35" s="28">
        <f>M35/O35</f>
        <v>0.67613636363636365</v>
      </c>
      <c r="Q35" s="137">
        <f t="shared" si="3"/>
        <v>0.32386363636363635</v>
      </c>
      <c r="R35" s="78">
        <v>115</v>
      </c>
      <c r="S35" s="78">
        <v>53</v>
      </c>
      <c r="T35" s="78">
        <f>SUM(R35:S35)</f>
        <v>168</v>
      </c>
      <c r="U35" s="28">
        <f>R35/T35</f>
        <v>0.68452380952380953</v>
      </c>
      <c r="V35" s="137">
        <f t="shared" si="4"/>
        <v>0.31547619047619047</v>
      </c>
      <c r="W35" s="78">
        <v>116</v>
      </c>
      <c r="X35" s="78">
        <v>56</v>
      </c>
      <c r="Y35" s="78">
        <v>172</v>
      </c>
      <c r="Z35" s="28">
        <f>W35/Y35</f>
        <v>0.67441860465116277</v>
      </c>
      <c r="AA35" s="137">
        <f t="shared" si="5"/>
        <v>0.32558139534883723</v>
      </c>
      <c r="AB35" s="78">
        <v>124</v>
      </c>
      <c r="AC35" s="78">
        <v>60</v>
      </c>
      <c r="AD35" s="78">
        <f>SUM(AB35:AC35)</f>
        <v>184</v>
      </c>
      <c r="AE35" s="28">
        <f>AB35/AD35</f>
        <v>0.67391304347826086</v>
      </c>
      <c r="AF35" s="137">
        <f t="shared" si="6"/>
        <v>0.32608695652173914</v>
      </c>
      <c r="AG35" s="78">
        <v>131</v>
      </c>
      <c r="AH35" s="78">
        <v>67</v>
      </c>
      <c r="AI35" s="78">
        <f>SUM(AG35:AH35)</f>
        <v>198</v>
      </c>
      <c r="AJ35" s="28">
        <f>AG35/AI35</f>
        <v>0.66161616161616166</v>
      </c>
      <c r="AK35" s="137">
        <f t="shared" si="7"/>
        <v>0.3383838383838384</v>
      </c>
      <c r="AL35" s="78">
        <v>128</v>
      </c>
      <c r="AM35" s="78">
        <v>73</v>
      </c>
      <c r="AN35" s="78">
        <f>SUM(AL35:AM35)</f>
        <v>201</v>
      </c>
      <c r="AO35" s="28">
        <f>AL35/AN35</f>
        <v>0.63681592039800994</v>
      </c>
      <c r="AP35" s="137">
        <f t="shared" si="8"/>
        <v>0.36318407960199006</v>
      </c>
      <c r="AQ35" s="78">
        <v>147</v>
      </c>
      <c r="AR35" s="78">
        <v>79</v>
      </c>
      <c r="AS35" s="78">
        <f>SUM(AQ35:AR35)</f>
        <v>226</v>
      </c>
      <c r="AT35" s="28">
        <f>AQ35/AS35</f>
        <v>0.65044247787610621</v>
      </c>
      <c r="AU35" s="138">
        <f t="shared" si="9"/>
        <v>0.34955752212389379</v>
      </c>
      <c r="AV35" s="78">
        <v>146</v>
      </c>
      <c r="AW35" s="78">
        <v>77</v>
      </c>
      <c r="AX35" s="78">
        <f>SUM(AV35:AW35)</f>
        <v>223</v>
      </c>
      <c r="AY35" s="28">
        <f>AV35/AX35</f>
        <v>0.6547085201793722</v>
      </c>
      <c r="AZ35" s="138">
        <f t="shared" si="71"/>
        <v>0.3452914798206278</v>
      </c>
    </row>
    <row r="36" spans="1:52" ht="18" customHeight="1" x14ac:dyDescent="0.3">
      <c r="A36" s="33"/>
      <c r="B36" s="25" t="s">
        <v>51</v>
      </c>
      <c r="C36" s="78">
        <v>54</v>
      </c>
      <c r="D36" s="78">
        <v>35</v>
      </c>
      <c r="E36" s="78">
        <f>SUM(C36:D36)</f>
        <v>89</v>
      </c>
      <c r="F36" s="28">
        <f>C36/E36</f>
        <v>0.6067415730337079</v>
      </c>
      <c r="G36" s="137">
        <f t="shared" si="1"/>
        <v>0.39325842696629215</v>
      </c>
      <c r="H36" s="78">
        <v>51</v>
      </c>
      <c r="I36" s="78">
        <v>32</v>
      </c>
      <c r="J36" s="78">
        <f>SUM(H36:I36)</f>
        <v>83</v>
      </c>
      <c r="K36" s="28">
        <f>H36/J36</f>
        <v>0.61445783132530118</v>
      </c>
      <c r="L36" s="137">
        <f t="shared" si="2"/>
        <v>0.38554216867469882</v>
      </c>
      <c r="M36" s="78">
        <v>61</v>
      </c>
      <c r="N36" s="78">
        <v>37</v>
      </c>
      <c r="O36" s="78">
        <f>SUM(M36:N36)</f>
        <v>98</v>
      </c>
      <c r="P36" s="28">
        <f>M36/O36</f>
        <v>0.62244897959183676</v>
      </c>
      <c r="Q36" s="137">
        <f t="shared" si="3"/>
        <v>0.37755102040816324</v>
      </c>
      <c r="R36" s="78">
        <v>56</v>
      </c>
      <c r="S36" s="78">
        <v>29</v>
      </c>
      <c r="T36" s="78">
        <f>SUM(R36:S36)</f>
        <v>85</v>
      </c>
      <c r="U36" s="28">
        <f t="shared" ref="U36" si="72">R36/T36</f>
        <v>0.6588235294117647</v>
      </c>
      <c r="V36" s="137">
        <f t="shared" si="4"/>
        <v>0.3411764705882353</v>
      </c>
      <c r="W36" s="78">
        <v>62</v>
      </c>
      <c r="X36" s="78">
        <v>31</v>
      </c>
      <c r="Y36" s="78">
        <v>93</v>
      </c>
      <c r="Z36" s="28">
        <f t="shared" ref="Z36" si="73">W36/Y36</f>
        <v>0.66666666666666663</v>
      </c>
      <c r="AA36" s="137">
        <f t="shared" si="5"/>
        <v>0.33333333333333331</v>
      </c>
      <c r="AB36" s="78">
        <v>62</v>
      </c>
      <c r="AC36" s="78">
        <v>33</v>
      </c>
      <c r="AD36" s="78">
        <f>SUM(AB36:AC36)</f>
        <v>95</v>
      </c>
      <c r="AE36" s="28">
        <f t="shared" ref="AE36" si="74">AB36/AD36</f>
        <v>0.65263157894736845</v>
      </c>
      <c r="AF36" s="137">
        <f t="shared" si="6"/>
        <v>0.3473684210526316</v>
      </c>
      <c r="AG36" s="78">
        <v>64</v>
      </c>
      <c r="AH36" s="78">
        <v>33</v>
      </c>
      <c r="AI36" s="78">
        <f>SUM(AG36:AH36)</f>
        <v>97</v>
      </c>
      <c r="AJ36" s="28">
        <f t="shared" ref="AJ36" si="75">AG36/AI36</f>
        <v>0.65979381443298968</v>
      </c>
      <c r="AK36" s="137">
        <f t="shared" si="7"/>
        <v>0.34020618556701032</v>
      </c>
      <c r="AL36" s="78">
        <v>60</v>
      </c>
      <c r="AM36" s="78">
        <v>25</v>
      </c>
      <c r="AN36" s="78">
        <f>SUM(AL36:AM36)</f>
        <v>85</v>
      </c>
      <c r="AO36" s="28">
        <f t="shared" ref="AO36" si="76">AL36/AN36</f>
        <v>0.70588235294117652</v>
      </c>
      <c r="AP36" s="137">
        <f t="shared" si="8"/>
        <v>0.29411764705882354</v>
      </c>
      <c r="AQ36" s="78">
        <v>55</v>
      </c>
      <c r="AR36" s="78">
        <v>24</v>
      </c>
      <c r="AS36" s="78">
        <f>SUM(AQ36:AR36)</f>
        <v>79</v>
      </c>
      <c r="AT36" s="28">
        <f t="shared" ref="AT36" si="77">AQ36/AS36</f>
        <v>0.69620253164556967</v>
      </c>
      <c r="AU36" s="138">
        <f t="shared" si="9"/>
        <v>0.30379746835443039</v>
      </c>
      <c r="AV36" s="78">
        <v>60</v>
      </c>
      <c r="AW36" s="78">
        <v>24</v>
      </c>
      <c r="AX36" s="78">
        <f>SUM(AV36:AW36)</f>
        <v>84</v>
      </c>
      <c r="AY36" s="28">
        <f t="shared" ref="AY36" si="78">AV36/AX36</f>
        <v>0.7142857142857143</v>
      </c>
      <c r="AZ36" s="138">
        <f t="shared" si="71"/>
        <v>0.2857142857142857</v>
      </c>
    </row>
    <row r="37" spans="1:52" ht="18" customHeight="1" x14ac:dyDescent="0.3">
      <c r="A37" s="33"/>
      <c r="B37" s="25" t="s">
        <v>52</v>
      </c>
      <c r="C37" s="78">
        <v>0</v>
      </c>
      <c r="D37" s="78">
        <v>0</v>
      </c>
      <c r="E37" s="78">
        <f>SUM(C37:D37)</f>
        <v>0</v>
      </c>
      <c r="F37" s="28" t="s">
        <v>46</v>
      </c>
      <c r="G37" s="137" t="s">
        <v>46</v>
      </c>
      <c r="H37" s="78">
        <v>0</v>
      </c>
      <c r="I37" s="78">
        <v>0</v>
      </c>
      <c r="J37" s="78">
        <f>SUM(H37:I37)</f>
        <v>0</v>
      </c>
      <c r="K37" s="28" t="s">
        <v>46</v>
      </c>
      <c r="L37" s="137" t="s">
        <v>46</v>
      </c>
      <c r="M37" s="78">
        <v>0</v>
      </c>
      <c r="N37" s="78">
        <v>0</v>
      </c>
      <c r="O37" s="78">
        <f>SUM(M37:N37)</f>
        <v>0</v>
      </c>
      <c r="P37" s="28" t="s">
        <v>46</v>
      </c>
      <c r="Q37" s="137" t="s">
        <v>46</v>
      </c>
      <c r="R37" s="78">
        <v>0</v>
      </c>
      <c r="S37" s="78">
        <v>0</v>
      </c>
      <c r="T37" s="78">
        <f>SUM(R37:S37)</f>
        <v>0</v>
      </c>
      <c r="U37" s="28" t="s">
        <v>46</v>
      </c>
      <c r="V37" s="137" t="s">
        <v>46</v>
      </c>
      <c r="W37" s="78">
        <v>0</v>
      </c>
      <c r="X37" s="78">
        <v>0</v>
      </c>
      <c r="Y37" s="78">
        <f>SUM(W37:X37)</f>
        <v>0</v>
      </c>
      <c r="Z37" s="28" t="s">
        <v>46</v>
      </c>
      <c r="AA37" s="137" t="s">
        <v>46</v>
      </c>
      <c r="AB37" s="78">
        <v>0</v>
      </c>
      <c r="AC37" s="78">
        <v>0</v>
      </c>
      <c r="AD37" s="78">
        <f>SUM(AB37:AC37)</f>
        <v>0</v>
      </c>
      <c r="AE37" s="28" t="s">
        <v>46</v>
      </c>
      <c r="AF37" s="137" t="s">
        <v>46</v>
      </c>
      <c r="AG37" s="78">
        <v>0</v>
      </c>
      <c r="AH37" s="78">
        <v>0</v>
      </c>
      <c r="AI37" s="78">
        <f>SUM(AG37:AH37)</f>
        <v>0</v>
      </c>
      <c r="AJ37" s="28" t="s">
        <v>46</v>
      </c>
      <c r="AK37" s="137" t="s">
        <v>46</v>
      </c>
      <c r="AL37" s="78">
        <v>0</v>
      </c>
      <c r="AM37" s="78">
        <v>0</v>
      </c>
      <c r="AN37" s="78">
        <f>SUM(AL37:AM37)</f>
        <v>0</v>
      </c>
      <c r="AO37" s="28" t="s">
        <v>46</v>
      </c>
      <c r="AP37" s="137" t="s">
        <v>46</v>
      </c>
      <c r="AQ37" s="78">
        <v>0</v>
      </c>
      <c r="AR37" s="78">
        <v>0</v>
      </c>
      <c r="AS37" s="78">
        <f>SUM(AQ37:AR37)</f>
        <v>0</v>
      </c>
      <c r="AT37" s="28" t="s">
        <v>46</v>
      </c>
      <c r="AU37" s="138" t="s">
        <v>46</v>
      </c>
      <c r="AV37" s="78">
        <v>0</v>
      </c>
      <c r="AW37" s="78">
        <v>0</v>
      </c>
      <c r="AX37" s="78">
        <f>SUM(AV37:AW37)</f>
        <v>0</v>
      </c>
      <c r="AY37" s="28" t="s">
        <v>46</v>
      </c>
      <c r="AZ37" s="138" t="s">
        <v>46</v>
      </c>
    </row>
    <row r="38" spans="1:52" ht="18" customHeight="1" x14ac:dyDescent="0.3">
      <c r="A38" s="33"/>
      <c r="B38" s="25" t="s">
        <v>53</v>
      </c>
      <c r="C38" s="78">
        <v>32</v>
      </c>
      <c r="D38" s="78">
        <v>61</v>
      </c>
      <c r="E38" s="78">
        <f>SUM(C38:D38)</f>
        <v>93</v>
      </c>
      <c r="F38" s="28">
        <f>C38/E38</f>
        <v>0.34408602150537637</v>
      </c>
      <c r="G38" s="137">
        <f t="shared" si="1"/>
        <v>0.65591397849462363</v>
      </c>
      <c r="H38" s="78">
        <v>33</v>
      </c>
      <c r="I38" s="78">
        <v>61</v>
      </c>
      <c r="J38" s="78">
        <f>SUM(H38:I38)</f>
        <v>94</v>
      </c>
      <c r="K38" s="28">
        <f>H38/J38</f>
        <v>0.35106382978723405</v>
      </c>
      <c r="L38" s="137">
        <f t="shared" si="2"/>
        <v>0.64893617021276595</v>
      </c>
      <c r="M38" s="78">
        <v>34</v>
      </c>
      <c r="N38" s="78">
        <v>61</v>
      </c>
      <c r="O38" s="78">
        <f>SUM(M38:N38)</f>
        <v>95</v>
      </c>
      <c r="P38" s="28">
        <f>M38/O38</f>
        <v>0.35789473684210527</v>
      </c>
      <c r="Q38" s="137">
        <f t="shared" si="3"/>
        <v>0.64210526315789473</v>
      </c>
      <c r="R38" s="78">
        <v>31</v>
      </c>
      <c r="S38" s="78">
        <v>62</v>
      </c>
      <c r="T38" s="78">
        <v>93</v>
      </c>
      <c r="U38" s="28">
        <f t="shared" ref="U38" si="79">R38/T38</f>
        <v>0.33333333333333331</v>
      </c>
      <c r="V38" s="137">
        <f t="shared" si="4"/>
        <v>0.66666666666666663</v>
      </c>
      <c r="W38" s="78">
        <v>34</v>
      </c>
      <c r="X38" s="78">
        <v>60</v>
      </c>
      <c r="Y38" s="78">
        <f>SUM(W38:X38)</f>
        <v>94</v>
      </c>
      <c r="Z38" s="28">
        <f t="shared" ref="Z38" si="80">W38/Y38</f>
        <v>0.36170212765957449</v>
      </c>
      <c r="AA38" s="137">
        <f t="shared" si="5"/>
        <v>0.63829787234042556</v>
      </c>
      <c r="AB38" s="78">
        <v>32</v>
      </c>
      <c r="AC38" s="78">
        <v>57</v>
      </c>
      <c r="AD38" s="78">
        <f>SUM(AB38:AC38)</f>
        <v>89</v>
      </c>
      <c r="AE38" s="28">
        <f t="shared" ref="AE38" si="81">AB38/AD38</f>
        <v>0.3595505617977528</v>
      </c>
      <c r="AF38" s="137">
        <f t="shared" si="6"/>
        <v>0.6404494382022472</v>
      </c>
      <c r="AG38" s="78">
        <v>31</v>
      </c>
      <c r="AH38" s="78">
        <v>58</v>
      </c>
      <c r="AI38" s="78">
        <f>SUM(AG38:AH38)</f>
        <v>89</v>
      </c>
      <c r="AJ38" s="28">
        <f t="shared" ref="AJ38" si="82">AG38/AI38</f>
        <v>0.34831460674157305</v>
      </c>
      <c r="AK38" s="137">
        <f t="shared" si="7"/>
        <v>0.651685393258427</v>
      </c>
      <c r="AL38" s="78">
        <v>31</v>
      </c>
      <c r="AM38" s="78">
        <v>55</v>
      </c>
      <c r="AN38" s="78">
        <f>SUM(AL38:AM38)</f>
        <v>86</v>
      </c>
      <c r="AO38" s="28">
        <f t="shared" ref="AO38" si="83">AL38/AN38</f>
        <v>0.36046511627906974</v>
      </c>
      <c r="AP38" s="137">
        <f t="shared" si="8"/>
        <v>0.63953488372093026</v>
      </c>
      <c r="AQ38" s="78">
        <v>30</v>
      </c>
      <c r="AR38" s="78">
        <v>52</v>
      </c>
      <c r="AS38" s="78">
        <v>82</v>
      </c>
      <c r="AT38" s="28">
        <f t="shared" ref="AT38" si="84">AQ38/AS38</f>
        <v>0.36585365853658536</v>
      </c>
      <c r="AU38" s="138">
        <f t="shared" si="9"/>
        <v>0.63414634146341464</v>
      </c>
      <c r="AV38" s="78">
        <v>27</v>
      </c>
      <c r="AW38" s="78">
        <v>55</v>
      </c>
      <c r="AX38" s="78">
        <v>82</v>
      </c>
      <c r="AY38" s="28">
        <f t="shared" ref="AY38" si="85">AV38/AX38</f>
        <v>0.32926829268292684</v>
      </c>
      <c r="AZ38" s="138">
        <f t="shared" ref="AZ38:AZ41" si="86">AW38/AX38</f>
        <v>0.67073170731707321</v>
      </c>
    </row>
    <row r="39" spans="1:52" s="16" customFormat="1" ht="18" customHeight="1" x14ac:dyDescent="0.3">
      <c r="A39" s="34"/>
      <c r="B39" s="123" t="s">
        <v>23</v>
      </c>
      <c r="C39" s="98">
        <f>SUM(C35:C38)</f>
        <v>188</v>
      </c>
      <c r="D39" s="98">
        <f>SUM(D35:D38)</f>
        <v>141</v>
      </c>
      <c r="E39" s="98">
        <f>SUM(E35:E38)</f>
        <v>329</v>
      </c>
      <c r="F39" s="155">
        <f>C39/E39</f>
        <v>0.5714285714285714</v>
      </c>
      <c r="G39" s="139">
        <f t="shared" si="1"/>
        <v>0.42857142857142855</v>
      </c>
      <c r="H39" s="98">
        <f>SUM(H35:H38)</f>
        <v>194</v>
      </c>
      <c r="I39" s="98">
        <f>SUM(I35:I38)</f>
        <v>144</v>
      </c>
      <c r="J39" s="98">
        <f>SUM(J35:J38)</f>
        <v>338</v>
      </c>
      <c r="K39" s="155">
        <f>H39/J39</f>
        <v>0.57396449704142016</v>
      </c>
      <c r="L39" s="139">
        <f t="shared" si="2"/>
        <v>0.42603550295857989</v>
      </c>
      <c r="M39" s="98">
        <f>SUM(M35:M38)</f>
        <v>214</v>
      </c>
      <c r="N39" s="98">
        <f>SUM(N35:N38)</f>
        <v>155</v>
      </c>
      <c r="O39" s="98">
        <f>SUM(O35:O38)</f>
        <v>369</v>
      </c>
      <c r="P39" s="140">
        <f>M39/O39</f>
        <v>0.57994579945799463</v>
      </c>
      <c r="Q39" s="139">
        <f t="shared" si="3"/>
        <v>0.42005420054200543</v>
      </c>
      <c r="R39" s="98">
        <v>200</v>
      </c>
      <c r="S39" s="98">
        <v>143</v>
      </c>
      <c r="T39" s="98">
        <v>343</v>
      </c>
      <c r="U39" s="140">
        <f>R39/T39</f>
        <v>0.58309037900874638</v>
      </c>
      <c r="V39" s="139">
        <f t="shared" si="4"/>
        <v>0.41690962099125367</v>
      </c>
      <c r="W39" s="98">
        <v>208</v>
      </c>
      <c r="X39" s="98">
        <v>146</v>
      </c>
      <c r="Y39" s="98">
        <f>W39+X39</f>
        <v>354</v>
      </c>
      <c r="Z39" s="140">
        <f>W39/Y39</f>
        <v>0.58757062146892658</v>
      </c>
      <c r="AA39" s="139">
        <f t="shared" si="5"/>
        <v>0.41242937853107342</v>
      </c>
      <c r="AB39" s="98">
        <v>212</v>
      </c>
      <c r="AC39" s="98">
        <v>149</v>
      </c>
      <c r="AD39" s="98">
        <f>AB39+AC39</f>
        <v>361</v>
      </c>
      <c r="AE39" s="140">
        <f>AB39/AD39</f>
        <v>0.58725761772853191</v>
      </c>
      <c r="AF39" s="139">
        <f t="shared" si="6"/>
        <v>0.41274238227146814</v>
      </c>
      <c r="AG39" s="98">
        <v>217</v>
      </c>
      <c r="AH39" s="98">
        <v>157</v>
      </c>
      <c r="AI39" s="98">
        <f>AG39+AH39</f>
        <v>374</v>
      </c>
      <c r="AJ39" s="140">
        <f>AG39/AI39</f>
        <v>0.5802139037433155</v>
      </c>
      <c r="AK39" s="139">
        <f t="shared" si="7"/>
        <v>0.4197860962566845</v>
      </c>
      <c r="AL39" s="98">
        <v>213</v>
      </c>
      <c r="AM39" s="98">
        <v>152</v>
      </c>
      <c r="AN39" s="98">
        <v>365</v>
      </c>
      <c r="AO39" s="140">
        <f>AL39/AN39</f>
        <v>0.58356164383561648</v>
      </c>
      <c r="AP39" s="139">
        <f t="shared" si="8"/>
        <v>0.41643835616438357</v>
      </c>
      <c r="AQ39" s="98">
        <v>225</v>
      </c>
      <c r="AR39" s="98">
        <v>154</v>
      </c>
      <c r="AS39" s="98">
        <f>AQ39+AR39</f>
        <v>379</v>
      </c>
      <c r="AT39" s="140">
        <f>AQ39/AS39</f>
        <v>0.59366754617414252</v>
      </c>
      <c r="AU39" s="37">
        <f t="shared" si="9"/>
        <v>0.40633245382585753</v>
      </c>
      <c r="AV39" s="98">
        <v>225</v>
      </c>
      <c r="AW39" s="98">
        <v>155</v>
      </c>
      <c r="AX39" s="98">
        <f>AV39+AW39</f>
        <v>380</v>
      </c>
      <c r="AY39" s="140">
        <f>AV39/AX39</f>
        <v>0.59210526315789469</v>
      </c>
      <c r="AZ39" s="37">
        <f t="shared" si="86"/>
        <v>0.40789473684210525</v>
      </c>
    </row>
    <row r="40" spans="1:52" s="6" customFormat="1" ht="18" customHeight="1" x14ac:dyDescent="0.3">
      <c r="A40" s="25" t="s">
        <v>203</v>
      </c>
      <c r="B40" s="25" t="s">
        <v>50</v>
      </c>
      <c r="C40" s="78"/>
      <c r="D40" s="78"/>
      <c r="E40" s="78"/>
      <c r="F40" s="28"/>
      <c r="G40" s="137"/>
      <c r="H40" s="78"/>
      <c r="I40" s="78"/>
      <c r="J40" s="78"/>
      <c r="K40" s="28"/>
      <c r="L40" s="137"/>
      <c r="M40" s="78"/>
      <c r="N40" s="78"/>
      <c r="O40" s="78"/>
      <c r="P40" s="28"/>
      <c r="Q40" s="137"/>
      <c r="R40" s="78">
        <v>16</v>
      </c>
      <c r="S40" s="78">
        <v>7</v>
      </c>
      <c r="T40" s="78">
        <f>SUM(R40:S40)</f>
        <v>23</v>
      </c>
      <c r="U40" s="28">
        <f>R40/T40</f>
        <v>0.69565217391304346</v>
      </c>
      <c r="V40" s="137">
        <f t="shared" si="4"/>
        <v>0.30434782608695654</v>
      </c>
      <c r="W40" s="78">
        <v>23</v>
      </c>
      <c r="X40" s="78">
        <v>9</v>
      </c>
      <c r="Y40" s="78">
        <f>SUM(W40:X40)</f>
        <v>32</v>
      </c>
      <c r="Z40" s="28">
        <f>W40/Y40</f>
        <v>0.71875</v>
      </c>
      <c r="AA40" s="137">
        <f t="shared" si="5"/>
        <v>0.28125</v>
      </c>
      <c r="AB40" s="78">
        <v>35</v>
      </c>
      <c r="AC40" s="78">
        <v>11</v>
      </c>
      <c r="AD40" s="78">
        <f>SUM(AB40:AC40)</f>
        <v>46</v>
      </c>
      <c r="AE40" s="28">
        <f>AB40/AD40</f>
        <v>0.76086956521739135</v>
      </c>
      <c r="AF40" s="137">
        <f t="shared" si="6"/>
        <v>0.2391304347826087</v>
      </c>
      <c r="AG40" s="78">
        <v>45</v>
      </c>
      <c r="AH40" s="78">
        <v>14</v>
      </c>
      <c r="AI40" s="78">
        <f>SUM(AG40:AH40)</f>
        <v>59</v>
      </c>
      <c r="AJ40" s="28">
        <f>AG40/AI40</f>
        <v>0.76271186440677963</v>
      </c>
      <c r="AK40" s="137">
        <f t="shared" si="7"/>
        <v>0.23728813559322035</v>
      </c>
      <c r="AL40" s="78">
        <v>52</v>
      </c>
      <c r="AM40" s="78">
        <v>17</v>
      </c>
      <c r="AN40" s="78">
        <f>SUM(AL40:AM40)</f>
        <v>69</v>
      </c>
      <c r="AO40" s="28">
        <f>AL40/AN40</f>
        <v>0.75362318840579712</v>
      </c>
      <c r="AP40" s="137">
        <f t="shared" si="8"/>
        <v>0.24637681159420291</v>
      </c>
      <c r="AQ40" s="78">
        <v>53</v>
      </c>
      <c r="AR40" s="78">
        <v>19</v>
      </c>
      <c r="AS40" s="78">
        <f>SUM(AQ40:AR40)</f>
        <v>72</v>
      </c>
      <c r="AT40" s="28">
        <f>AQ40/AS40</f>
        <v>0.73611111111111116</v>
      </c>
      <c r="AU40" s="138">
        <f t="shared" si="9"/>
        <v>0.2638888888888889</v>
      </c>
      <c r="AV40" s="78">
        <v>58</v>
      </c>
      <c r="AW40" s="78">
        <v>26</v>
      </c>
      <c r="AX40" s="78">
        <f>SUM(AV40:AW40)</f>
        <v>84</v>
      </c>
      <c r="AY40" s="28">
        <f>AV40/AX40</f>
        <v>0.69047619047619047</v>
      </c>
      <c r="AZ40" s="138">
        <f t="shared" si="86"/>
        <v>0.30952380952380953</v>
      </c>
    </row>
    <row r="41" spans="1:52" s="6" customFormat="1" ht="18" customHeight="1" x14ac:dyDescent="0.3">
      <c r="A41" s="33"/>
      <c r="B41" s="25" t="s">
        <v>51</v>
      </c>
      <c r="C41" s="78"/>
      <c r="D41" s="78"/>
      <c r="E41" s="78"/>
      <c r="F41" s="28"/>
      <c r="G41" s="137"/>
      <c r="H41" s="78"/>
      <c r="I41" s="78"/>
      <c r="J41" s="78"/>
      <c r="K41" s="28"/>
      <c r="L41" s="137"/>
      <c r="M41" s="78"/>
      <c r="N41" s="78"/>
      <c r="O41" s="78"/>
      <c r="P41" s="28"/>
      <c r="Q41" s="137"/>
      <c r="R41" s="78">
        <v>11</v>
      </c>
      <c r="S41" s="78">
        <v>2</v>
      </c>
      <c r="T41" s="78">
        <f>SUM(R41:S41)</f>
        <v>13</v>
      </c>
      <c r="U41" s="28">
        <f t="shared" ref="U41" si="87">R41/T41</f>
        <v>0.84615384615384615</v>
      </c>
      <c r="V41" s="137">
        <f t="shared" si="4"/>
        <v>0.15384615384615385</v>
      </c>
      <c r="W41" s="78">
        <v>10</v>
      </c>
      <c r="X41" s="78">
        <v>2</v>
      </c>
      <c r="Y41" s="78">
        <f>SUM(W41:X41)</f>
        <v>12</v>
      </c>
      <c r="Z41" s="28">
        <f t="shared" ref="Z41" si="88">W41/Y41</f>
        <v>0.83333333333333337</v>
      </c>
      <c r="AA41" s="137">
        <f t="shared" si="5"/>
        <v>0.16666666666666666</v>
      </c>
      <c r="AB41" s="78">
        <v>14</v>
      </c>
      <c r="AC41" s="78">
        <v>2</v>
      </c>
      <c r="AD41" s="78">
        <f>SUM(AB41:AC41)</f>
        <v>16</v>
      </c>
      <c r="AE41" s="28">
        <f t="shared" ref="AE41" si="89">AB41/AD41</f>
        <v>0.875</v>
      </c>
      <c r="AF41" s="137">
        <f t="shared" si="6"/>
        <v>0.125</v>
      </c>
      <c r="AG41" s="78">
        <v>10</v>
      </c>
      <c r="AH41" s="78">
        <v>1</v>
      </c>
      <c r="AI41" s="78">
        <f>SUM(AG41:AH41)</f>
        <v>11</v>
      </c>
      <c r="AJ41" s="28">
        <f t="shared" ref="AJ41" si="90">AG41/AI41</f>
        <v>0.90909090909090906</v>
      </c>
      <c r="AK41" s="137">
        <f t="shared" si="7"/>
        <v>9.0909090909090912E-2</v>
      </c>
      <c r="AL41" s="78">
        <v>9</v>
      </c>
      <c r="AM41" s="78">
        <v>4</v>
      </c>
      <c r="AN41" s="78">
        <f>SUM(AL41:AM41)</f>
        <v>13</v>
      </c>
      <c r="AO41" s="28">
        <f t="shared" ref="AO41" si="91">AL41/AN41</f>
        <v>0.69230769230769229</v>
      </c>
      <c r="AP41" s="137">
        <f t="shared" si="8"/>
        <v>0.30769230769230771</v>
      </c>
      <c r="AQ41" s="78">
        <v>5</v>
      </c>
      <c r="AR41" s="78">
        <v>4</v>
      </c>
      <c r="AS41" s="78">
        <f>SUM(AQ41:AR41)</f>
        <v>9</v>
      </c>
      <c r="AT41" s="28">
        <f t="shared" ref="AT41" si="92">AQ41/AS41</f>
        <v>0.55555555555555558</v>
      </c>
      <c r="AU41" s="138">
        <f t="shared" si="9"/>
        <v>0.44444444444444442</v>
      </c>
      <c r="AV41" s="78">
        <v>4</v>
      </c>
      <c r="AW41" s="78">
        <v>0</v>
      </c>
      <c r="AX41" s="78">
        <f>SUM(AV41:AW41)</f>
        <v>4</v>
      </c>
      <c r="AY41" s="28">
        <f t="shared" ref="AY41" si="93">AV41/AX41</f>
        <v>1</v>
      </c>
      <c r="AZ41" s="138">
        <f t="shared" si="86"/>
        <v>0</v>
      </c>
    </row>
    <row r="42" spans="1:52" s="6" customFormat="1" ht="18" customHeight="1" x14ac:dyDescent="0.3">
      <c r="A42" s="33"/>
      <c r="B42" s="25" t="s">
        <v>52</v>
      </c>
      <c r="C42" s="78"/>
      <c r="D42" s="78"/>
      <c r="E42" s="78"/>
      <c r="F42" s="28"/>
      <c r="G42" s="137"/>
      <c r="H42" s="78"/>
      <c r="I42" s="78"/>
      <c r="J42" s="78"/>
      <c r="K42" s="28"/>
      <c r="L42" s="137"/>
      <c r="M42" s="78"/>
      <c r="N42" s="78"/>
      <c r="O42" s="78"/>
      <c r="P42" s="28"/>
      <c r="Q42" s="137"/>
      <c r="R42" s="78">
        <v>0</v>
      </c>
      <c r="S42" s="78">
        <v>0</v>
      </c>
      <c r="T42" s="78">
        <f>SUM(R42:S42)</f>
        <v>0</v>
      </c>
      <c r="U42" s="28" t="s">
        <v>46</v>
      </c>
      <c r="V42" s="137" t="s">
        <v>46</v>
      </c>
      <c r="W42" s="78">
        <v>0</v>
      </c>
      <c r="X42" s="78">
        <v>0</v>
      </c>
      <c r="Y42" s="78">
        <f>SUM(W42:X42)</f>
        <v>0</v>
      </c>
      <c r="Z42" s="28" t="s">
        <v>46</v>
      </c>
      <c r="AA42" s="137" t="s">
        <v>46</v>
      </c>
      <c r="AB42" s="78">
        <v>0</v>
      </c>
      <c r="AC42" s="78">
        <v>0</v>
      </c>
      <c r="AD42" s="78">
        <f>SUM(AB42:AC42)</f>
        <v>0</v>
      </c>
      <c r="AE42" s="28" t="s">
        <v>46</v>
      </c>
      <c r="AF42" s="137" t="s">
        <v>46</v>
      </c>
      <c r="AG42" s="78">
        <v>0</v>
      </c>
      <c r="AH42" s="78">
        <v>0</v>
      </c>
      <c r="AI42" s="78">
        <f>SUM(AG42:AH42)</f>
        <v>0</v>
      </c>
      <c r="AJ42" s="28" t="s">
        <v>46</v>
      </c>
      <c r="AK42" s="137" t="s">
        <v>46</v>
      </c>
      <c r="AL42" s="78">
        <v>0</v>
      </c>
      <c r="AM42" s="78">
        <v>0</v>
      </c>
      <c r="AN42" s="78">
        <f>SUM(AL42:AM42)</f>
        <v>0</v>
      </c>
      <c r="AO42" s="28" t="s">
        <v>46</v>
      </c>
      <c r="AP42" s="137" t="s">
        <v>46</v>
      </c>
      <c r="AQ42" s="78">
        <v>0</v>
      </c>
      <c r="AR42" s="78">
        <v>0</v>
      </c>
      <c r="AS42" s="78">
        <f>SUM(AQ42:AR42)</f>
        <v>0</v>
      </c>
      <c r="AT42" s="28" t="s">
        <v>46</v>
      </c>
      <c r="AU42" s="138" t="s">
        <v>46</v>
      </c>
      <c r="AV42" s="78">
        <v>0</v>
      </c>
      <c r="AW42" s="78">
        <v>0</v>
      </c>
      <c r="AX42" s="78">
        <f>SUM(AV42:AW42)</f>
        <v>0</v>
      </c>
      <c r="AY42" s="28" t="s">
        <v>46</v>
      </c>
      <c r="AZ42" s="138" t="s">
        <v>46</v>
      </c>
    </row>
    <row r="43" spans="1:52" s="6" customFormat="1" ht="18" customHeight="1" x14ac:dyDescent="0.3">
      <c r="A43" s="33"/>
      <c r="B43" s="25" t="s">
        <v>53</v>
      </c>
      <c r="C43" s="78"/>
      <c r="D43" s="78"/>
      <c r="E43" s="78"/>
      <c r="F43" s="28"/>
      <c r="G43" s="137"/>
      <c r="H43" s="78"/>
      <c r="I43" s="78"/>
      <c r="J43" s="78"/>
      <c r="K43" s="28"/>
      <c r="L43" s="137"/>
      <c r="M43" s="78"/>
      <c r="N43" s="78"/>
      <c r="O43" s="78"/>
      <c r="P43" s="28"/>
      <c r="Q43" s="137"/>
      <c r="R43" s="78">
        <v>0</v>
      </c>
      <c r="S43" s="78">
        <v>0</v>
      </c>
      <c r="T43" s="78">
        <f>SUM(R43:S43)</f>
        <v>0</v>
      </c>
      <c r="U43" s="28" t="s">
        <v>46</v>
      </c>
      <c r="V43" s="137" t="s">
        <v>46</v>
      </c>
      <c r="W43" s="78">
        <v>0</v>
      </c>
      <c r="X43" s="78">
        <v>0</v>
      </c>
      <c r="Y43" s="78">
        <f>SUM(W43:X43)</f>
        <v>0</v>
      </c>
      <c r="Z43" s="28" t="s">
        <v>46</v>
      </c>
      <c r="AA43" s="137" t="s">
        <v>46</v>
      </c>
      <c r="AB43" s="78">
        <v>0</v>
      </c>
      <c r="AC43" s="78">
        <v>0</v>
      </c>
      <c r="AD43" s="78">
        <f>SUM(AB43:AC43)</f>
        <v>0</v>
      </c>
      <c r="AE43" s="28" t="s">
        <v>46</v>
      </c>
      <c r="AF43" s="137" t="s">
        <v>46</v>
      </c>
      <c r="AG43" s="78">
        <v>0</v>
      </c>
      <c r="AH43" s="78">
        <v>0</v>
      </c>
      <c r="AI43" s="78">
        <f>SUM(AG43:AH43)</f>
        <v>0</v>
      </c>
      <c r="AJ43" s="28" t="s">
        <v>46</v>
      </c>
      <c r="AK43" s="137" t="s">
        <v>46</v>
      </c>
      <c r="AL43" s="78">
        <v>0</v>
      </c>
      <c r="AM43" s="78">
        <v>0</v>
      </c>
      <c r="AN43" s="78">
        <f>SUM(AL43:AM43)</f>
        <v>0</v>
      </c>
      <c r="AO43" s="28" t="s">
        <v>46</v>
      </c>
      <c r="AP43" s="137" t="s">
        <v>46</v>
      </c>
      <c r="AQ43" s="78">
        <v>0</v>
      </c>
      <c r="AR43" s="78">
        <v>0</v>
      </c>
      <c r="AS43" s="78">
        <f>SUM(AQ43:AR43)</f>
        <v>0</v>
      </c>
      <c r="AT43" s="28" t="s">
        <v>46</v>
      </c>
      <c r="AU43" s="138" t="s">
        <v>46</v>
      </c>
      <c r="AV43" s="78">
        <v>0</v>
      </c>
      <c r="AW43" s="78">
        <v>0</v>
      </c>
      <c r="AX43" s="78">
        <f>SUM(AV43:AW43)</f>
        <v>0</v>
      </c>
      <c r="AY43" s="28" t="s">
        <v>46</v>
      </c>
      <c r="AZ43" s="138" t="s">
        <v>46</v>
      </c>
    </row>
    <row r="44" spans="1:52" s="6" customFormat="1" ht="18" customHeight="1" x14ac:dyDescent="0.3">
      <c r="A44" s="33"/>
      <c r="B44" s="123" t="s">
        <v>23</v>
      </c>
      <c r="C44" s="78"/>
      <c r="D44" s="78"/>
      <c r="E44" s="78"/>
      <c r="F44" s="28"/>
      <c r="G44" s="137"/>
      <c r="H44" s="78"/>
      <c r="I44" s="78"/>
      <c r="J44" s="78"/>
      <c r="K44" s="28"/>
      <c r="L44" s="137"/>
      <c r="M44" s="78"/>
      <c r="N44" s="78"/>
      <c r="O44" s="78"/>
      <c r="P44" s="28"/>
      <c r="Q44" s="137"/>
      <c r="R44" s="83">
        <v>27</v>
      </c>
      <c r="S44" s="83">
        <v>9</v>
      </c>
      <c r="T44" s="83">
        <v>36</v>
      </c>
      <c r="U44" s="28">
        <f t="shared" ref="U44:U56" si="94">R44/T44</f>
        <v>0.75</v>
      </c>
      <c r="V44" s="137">
        <f t="shared" si="4"/>
        <v>0.25</v>
      </c>
      <c r="W44" s="83">
        <v>33</v>
      </c>
      <c r="X44" s="83">
        <v>11</v>
      </c>
      <c r="Y44" s="83">
        <f>W44+X44</f>
        <v>44</v>
      </c>
      <c r="Z44" s="28">
        <f>W44/Y44</f>
        <v>0.75</v>
      </c>
      <c r="AA44" s="137">
        <f t="shared" si="5"/>
        <v>0.25</v>
      </c>
      <c r="AB44" s="83">
        <v>49</v>
      </c>
      <c r="AC44" s="83">
        <v>13</v>
      </c>
      <c r="AD44" s="83">
        <f>AB44+AC44</f>
        <v>62</v>
      </c>
      <c r="AE44" s="28">
        <f>AB44/AD44</f>
        <v>0.79032258064516125</v>
      </c>
      <c r="AF44" s="137">
        <f t="shared" si="6"/>
        <v>0.20967741935483872</v>
      </c>
      <c r="AG44" s="83">
        <v>55</v>
      </c>
      <c r="AH44" s="83">
        <v>15</v>
      </c>
      <c r="AI44" s="83">
        <f>AG44+AH44</f>
        <v>70</v>
      </c>
      <c r="AJ44" s="28">
        <f>AG44/AI44</f>
        <v>0.7857142857142857</v>
      </c>
      <c r="AK44" s="137">
        <f t="shared" si="7"/>
        <v>0.21428571428571427</v>
      </c>
      <c r="AL44" s="83">
        <v>61</v>
      </c>
      <c r="AM44" s="83">
        <v>21</v>
      </c>
      <c r="AN44" s="83">
        <f>AL44+AM44</f>
        <v>82</v>
      </c>
      <c r="AO44" s="28">
        <f>AL44/AN44</f>
        <v>0.74390243902439024</v>
      </c>
      <c r="AP44" s="137">
        <f t="shared" si="8"/>
        <v>0.25609756097560976</v>
      </c>
      <c r="AQ44" s="98">
        <f>SUM(AQ40:AQ43)</f>
        <v>58</v>
      </c>
      <c r="AR44" s="98">
        <f>SUM(AR40:AR43)</f>
        <v>23</v>
      </c>
      <c r="AS44" s="83">
        <f>AQ44+AR44</f>
        <v>81</v>
      </c>
      <c r="AT44" s="28">
        <f>AQ44/AS44</f>
        <v>0.71604938271604934</v>
      </c>
      <c r="AU44" s="138">
        <f t="shared" ref="AU44" si="95">AR44/AS44</f>
        <v>0.2839506172839506</v>
      </c>
      <c r="AV44" s="98">
        <v>62</v>
      </c>
      <c r="AW44" s="98">
        <v>26</v>
      </c>
      <c r="AX44" s="83">
        <f>AV44+AW44</f>
        <v>88</v>
      </c>
      <c r="AY44" s="28">
        <f>AV44/AX44</f>
        <v>0.70454545454545459</v>
      </c>
      <c r="AZ44" s="138">
        <f t="shared" ref="AZ44:AZ48" si="96">AW44/AX44</f>
        <v>0.29545454545454547</v>
      </c>
    </row>
    <row r="45" spans="1:52" ht="18" customHeight="1" x14ac:dyDescent="0.3">
      <c r="A45" s="88" t="s">
        <v>42</v>
      </c>
      <c r="B45" s="84" t="s">
        <v>50</v>
      </c>
      <c r="C45" s="78">
        <v>300</v>
      </c>
      <c r="D45" s="78">
        <v>261</v>
      </c>
      <c r="E45" s="78">
        <f>SUM(C45:D45)</f>
        <v>561</v>
      </c>
      <c r="F45" s="28">
        <f t="shared" ref="F45:F56" si="97">C45/E45</f>
        <v>0.53475935828877008</v>
      </c>
      <c r="G45" s="137">
        <f t="shared" si="1"/>
        <v>0.46524064171122997</v>
      </c>
      <c r="H45" s="78">
        <v>386</v>
      </c>
      <c r="I45" s="78">
        <v>314</v>
      </c>
      <c r="J45" s="78">
        <f>SUM(H45:I45)</f>
        <v>700</v>
      </c>
      <c r="K45" s="28">
        <f t="shared" ref="K45:K56" si="98">H45/J45</f>
        <v>0.55142857142857138</v>
      </c>
      <c r="L45" s="137">
        <f t="shared" si="2"/>
        <v>0.44857142857142857</v>
      </c>
      <c r="M45" s="78">
        <v>395</v>
      </c>
      <c r="N45" s="78">
        <v>328</v>
      </c>
      <c r="O45" s="78">
        <f>SUM(M45:N45)</f>
        <v>723</v>
      </c>
      <c r="P45" s="28">
        <f t="shared" ref="P45:P56" si="99">M45/O45</f>
        <v>0.54633471645919773</v>
      </c>
      <c r="Q45" s="137">
        <f t="shared" si="3"/>
        <v>0.45366528354080221</v>
      </c>
      <c r="R45" s="78">
        <v>414</v>
      </c>
      <c r="S45" s="78">
        <v>348</v>
      </c>
      <c r="T45" s="78">
        <f>SUM(R45:S45)</f>
        <v>762</v>
      </c>
      <c r="U45" s="28">
        <f t="shared" si="94"/>
        <v>0.54330708661417326</v>
      </c>
      <c r="V45" s="137">
        <f t="shared" si="4"/>
        <v>0.45669291338582679</v>
      </c>
      <c r="W45" s="78">
        <v>446</v>
      </c>
      <c r="X45" s="78">
        <v>353</v>
      </c>
      <c r="Y45" s="78">
        <f>SUM(W45:X45)</f>
        <v>799</v>
      </c>
      <c r="Z45" s="28">
        <f>W45/Y45</f>
        <v>0.55819774718397996</v>
      </c>
      <c r="AA45" s="137">
        <f t="shared" si="5"/>
        <v>0.44180225281602004</v>
      </c>
      <c r="AB45" s="78">
        <v>474</v>
      </c>
      <c r="AC45" s="78">
        <v>374</v>
      </c>
      <c r="AD45" s="78">
        <f>SUM(AB45:AC45)</f>
        <v>848</v>
      </c>
      <c r="AE45" s="28">
        <f>AB45/AD45</f>
        <v>0.55896226415094341</v>
      </c>
      <c r="AF45" s="137">
        <f t="shared" si="6"/>
        <v>0.44103773584905659</v>
      </c>
      <c r="AG45" s="78">
        <v>562</v>
      </c>
      <c r="AH45" s="78">
        <v>408</v>
      </c>
      <c r="AI45" s="78">
        <f>SUM(AG45:AH45)</f>
        <v>970</v>
      </c>
      <c r="AJ45" s="28">
        <f>AG45/AI45</f>
        <v>0.57938144329896912</v>
      </c>
      <c r="AK45" s="137">
        <f t="shared" si="7"/>
        <v>0.42061855670103093</v>
      </c>
      <c r="AL45" s="78">
        <v>561</v>
      </c>
      <c r="AM45" s="78">
        <v>420</v>
      </c>
      <c r="AN45" s="78">
        <f>SUM(AL45:AM45)</f>
        <v>981</v>
      </c>
      <c r="AO45" s="28">
        <f>AL45/AN45</f>
        <v>0.5718654434250765</v>
      </c>
      <c r="AP45" s="137">
        <f t="shared" si="8"/>
        <v>0.42813455657492355</v>
      </c>
      <c r="AQ45" s="78">
        <v>590</v>
      </c>
      <c r="AR45" s="78">
        <v>446</v>
      </c>
      <c r="AS45" s="78">
        <f>SUM(AQ45:AR45)</f>
        <v>1036</v>
      </c>
      <c r="AT45" s="28">
        <f>AQ45/AS45</f>
        <v>0.56949806949806947</v>
      </c>
      <c r="AU45" s="138">
        <f t="shared" si="9"/>
        <v>0.43050193050193047</v>
      </c>
      <c r="AV45" s="78">
        <v>605</v>
      </c>
      <c r="AW45" s="78">
        <v>456</v>
      </c>
      <c r="AX45" s="78">
        <f>SUM(AV45:AW45)</f>
        <v>1061</v>
      </c>
      <c r="AY45" s="28">
        <f>AV45/AX45</f>
        <v>0.57021677662582471</v>
      </c>
      <c r="AZ45" s="138">
        <f t="shared" si="96"/>
        <v>0.42978322337417529</v>
      </c>
    </row>
    <row r="46" spans="1:52" ht="18" customHeight="1" x14ac:dyDescent="0.3">
      <c r="A46" s="109"/>
      <c r="B46" s="84" t="s">
        <v>51</v>
      </c>
      <c r="C46" s="78">
        <v>34</v>
      </c>
      <c r="D46" s="78">
        <v>49</v>
      </c>
      <c r="E46" s="78">
        <f>SUM(C46:D46)</f>
        <v>83</v>
      </c>
      <c r="F46" s="28">
        <f t="shared" si="97"/>
        <v>0.40963855421686746</v>
      </c>
      <c r="G46" s="137">
        <f t="shared" si="1"/>
        <v>0.59036144578313254</v>
      </c>
      <c r="H46" s="78">
        <v>42</v>
      </c>
      <c r="I46" s="78">
        <v>43</v>
      </c>
      <c r="J46" s="78">
        <f>SUM(H46:I46)</f>
        <v>85</v>
      </c>
      <c r="K46" s="28">
        <f t="shared" si="98"/>
        <v>0.49411764705882355</v>
      </c>
      <c r="L46" s="137">
        <f t="shared" si="2"/>
        <v>0.50588235294117645</v>
      </c>
      <c r="M46" s="78">
        <v>46</v>
      </c>
      <c r="N46" s="78">
        <v>37</v>
      </c>
      <c r="O46" s="78">
        <f>SUM(M46:N46)</f>
        <v>83</v>
      </c>
      <c r="P46" s="28">
        <f t="shared" si="99"/>
        <v>0.55421686746987953</v>
      </c>
      <c r="Q46" s="137">
        <f t="shared" si="3"/>
        <v>0.44578313253012047</v>
      </c>
      <c r="R46" s="78">
        <v>42</v>
      </c>
      <c r="S46" s="78">
        <v>39</v>
      </c>
      <c r="T46" s="78">
        <f>SUM(R46:S46)</f>
        <v>81</v>
      </c>
      <c r="U46" s="28">
        <f t="shared" si="94"/>
        <v>0.51851851851851849</v>
      </c>
      <c r="V46" s="137">
        <f t="shared" si="4"/>
        <v>0.48148148148148145</v>
      </c>
      <c r="W46" s="78">
        <v>44</v>
      </c>
      <c r="X46" s="78">
        <v>41</v>
      </c>
      <c r="Y46" s="78">
        <f>SUM(W46:X46)</f>
        <v>85</v>
      </c>
      <c r="Z46" s="28">
        <f>W46/Y46</f>
        <v>0.51764705882352946</v>
      </c>
      <c r="AA46" s="137">
        <f t="shared" si="5"/>
        <v>0.4823529411764706</v>
      </c>
      <c r="AB46" s="78">
        <v>44</v>
      </c>
      <c r="AC46" s="78">
        <v>46</v>
      </c>
      <c r="AD46" s="78">
        <f>SUM(AB46:AC46)</f>
        <v>90</v>
      </c>
      <c r="AE46" s="28">
        <f>AB46/AD46</f>
        <v>0.48888888888888887</v>
      </c>
      <c r="AF46" s="137">
        <f t="shared" si="6"/>
        <v>0.51111111111111107</v>
      </c>
      <c r="AG46" s="78">
        <v>52</v>
      </c>
      <c r="AH46" s="78">
        <v>38</v>
      </c>
      <c r="AI46" s="78">
        <f>SUM(AG46:AH46)</f>
        <v>90</v>
      </c>
      <c r="AJ46" s="28">
        <f>AG46/AI46</f>
        <v>0.57777777777777772</v>
      </c>
      <c r="AK46" s="137">
        <f t="shared" si="7"/>
        <v>0.42222222222222222</v>
      </c>
      <c r="AL46" s="78">
        <v>55</v>
      </c>
      <c r="AM46" s="78">
        <v>39</v>
      </c>
      <c r="AN46" s="78">
        <f>SUM(AL46:AM46)</f>
        <v>94</v>
      </c>
      <c r="AO46" s="28">
        <f>AL46/AN46</f>
        <v>0.58510638297872342</v>
      </c>
      <c r="AP46" s="137">
        <f t="shared" si="8"/>
        <v>0.41489361702127658</v>
      </c>
      <c r="AQ46" s="78">
        <v>60</v>
      </c>
      <c r="AR46" s="78">
        <v>37</v>
      </c>
      <c r="AS46" s="78">
        <f>SUM(AQ46:AR46)</f>
        <v>97</v>
      </c>
      <c r="AT46" s="28">
        <f>AQ46/AS46</f>
        <v>0.61855670103092786</v>
      </c>
      <c r="AU46" s="138">
        <f t="shared" si="9"/>
        <v>0.38144329896907214</v>
      </c>
      <c r="AV46" s="78">
        <v>50</v>
      </c>
      <c r="AW46" s="78">
        <v>32</v>
      </c>
      <c r="AX46" s="78">
        <f>SUM(AV46:AW46)</f>
        <v>82</v>
      </c>
      <c r="AY46" s="28">
        <f>AV46/AX46</f>
        <v>0.6097560975609756</v>
      </c>
      <c r="AZ46" s="138">
        <f t="shared" si="96"/>
        <v>0.3902439024390244</v>
      </c>
    </row>
    <row r="47" spans="1:52" ht="18" customHeight="1" x14ac:dyDescent="0.3">
      <c r="A47" s="109"/>
      <c r="B47" s="84" t="s">
        <v>52</v>
      </c>
      <c r="C47" s="78">
        <v>92</v>
      </c>
      <c r="D47" s="78">
        <v>34</v>
      </c>
      <c r="E47" s="78">
        <f>SUM(C47+D47)</f>
        <v>126</v>
      </c>
      <c r="F47" s="28">
        <f t="shared" si="97"/>
        <v>0.73015873015873012</v>
      </c>
      <c r="G47" s="137">
        <f t="shared" si="1"/>
        <v>0.26984126984126983</v>
      </c>
      <c r="H47" s="78">
        <v>90</v>
      </c>
      <c r="I47" s="78">
        <v>32</v>
      </c>
      <c r="J47" s="78">
        <f>SUM(H47+I47)</f>
        <v>122</v>
      </c>
      <c r="K47" s="28">
        <f t="shared" si="98"/>
        <v>0.73770491803278693</v>
      </c>
      <c r="L47" s="137">
        <f t="shared" si="2"/>
        <v>0.26229508196721313</v>
      </c>
      <c r="M47" s="78">
        <v>92</v>
      </c>
      <c r="N47" s="78">
        <v>34</v>
      </c>
      <c r="O47" s="78">
        <f>SUM(M47+N47)</f>
        <v>126</v>
      </c>
      <c r="P47" s="28">
        <f t="shared" si="99"/>
        <v>0.73015873015873012</v>
      </c>
      <c r="Q47" s="137">
        <f t="shared" si="3"/>
        <v>0.26984126984126983</v>
      </c>
      <c r="R47" s="78">
        <v>90</v>
      </c>
      <c r="S47" s="78">
        <v>34</v>
      </c>
      <c r="T47" s="78">
        <f>SUM(R47+S47)</f>
        <v>124</v>
      </c>
      <c r="U47" s="28">
        <f t="shared" si="94"/>
        <v>0.72580645161290325</v>
      </c>
      <c r="V47" s="137">
        <f t="shared" si="4"/>
        <v>0.27419354838709675</v>
      </c>
      <c r="W47" s="78">
        <v>90</v>
      </c>
      <c r="X47" s="78">
        <v>34</v>
      </c>
      <c r="Y47" s="78">
        <f>SUM(W47:X47)</f>
        <v>124</v>
      </c>
      <c r="Z47" s="28">
        <f>W47/Y47</f>
        <v>0.72580645161290325</v>
      </c>
      <c r="AA47" s="137">
        <f t="shared" si="5"/>
        <v>0.27419354838709675</v>
      </c>
      <c r="AB47" s="78">
        <v>87</v>
      </c>
      <c r="AC47" s="78">
        <v>32</v>
      </c>
      <c r="AD47" s="78">
        <f>SUM(AB47:AC47)</f>
        <v>119</v>
      </c>
      <c r="AE47" s="28">
        <f>AB47/AD47</f>
        <v>0.73109243697478987</v>
      </c>
      <c r="AF47" s="137">
        <f t="shared" si="6"/>
        <v>0.26890756302521007</v>
      </c>
      <c r="AG47" s="78">
        <v>82</v>
      </c>
      <c r="AH47" s="78">
        <v>34</v>
      </c>
      <c r="AI47" s="78">
        <f>SUM(AG47:AH47)</f>
        <v>116</v>
      </c>
      <c r="AJ47" s="28">
        <f>AG47/AI47</f>
        <v>0.7068965517241379</v>
      </c>
      <c r="AK47" s="137">
        <f t="shared" si="7"/>
        <v>0.29310344827586204</v>
      </c>
      <c r="AL47" s="78">
        <v>83</v>
      </c>
      <c r="AM47" s="78">
        <v>33</v>
      </c>
      <c r="AN47" s="78">
        <f>SUM(AL47:AM47)</f>
        <v>116</v>
      </c>
      <c r="AO47" s="28">
        <f>AL47/AN47</f>
        <v>0.71551724137931039</v>
      </c>
      <c r="AP47" s="137">
        <f t="shared" si="8"/>
        <v>0.28448275862068967</v>
      </c>
      <c r="AQ47" s="78">
        <v>87</v>
      </c>
      <c r="AR47" s="78">
        <v>33</v>
      </c>
      <c r="AS47" s="78">
        <f>SUM(AQ47:AR47)</f>
        <v>120</v>
      </c>
      <c r="AT47" s="28">
        <f>AQ47/AS47</f>
        <v>0.72499999999999998</v>
      </c>
      <c r="AU47" s="138">
        <f t="shared" si="9"/>
        <v>0.27500000000000002</v>
      </c>
      <c r="AV47" s="78">
        <v>90</v>
      </c>
      <c r="AW47" s="78">
        <v>37</v>
      </c>
      <c r="AX47" s="78">
        <f>SUM(AV47:AW47)</f>
        <v>127</v>
      </c>
      <c r="AY47" s="28">
        <f>AV47/AX47</f>
        <v>0.70866141732283461</v>
      </c>
      <c r="AZ47" s="138">
        <f t="shared" si="96"/>
        <v>0.29133858267716534</v>
      </c>
    </row>
    <row r="48" spans="1:52" ht="18" customHeight="1" x14ac:dyDescent="0.3">
      <c r="A48" s="109"/>
      <c r="B48" s="84" t="s">
        <v>53</v>
      </c>
      <c r="C48" s="78">
        <v>25</v>
      </c>
      <c r="D48" s="78">
        <v>124</v>
      </c>
      <c r="E48" s="78">
        <f>SUM(C48:D48)</f>
        <v>149</v>
      </c>
      <c r="F48" s="28">
        <f t="shared" si="97"/>
        <v>0.16778523489932887</v>
      </c>
      <c r="G48" s="137">
        <f t="shared" si="1"/>
        <v>0.83221476510067116</v>
      </c>
      <c r="H48" s="78">
        <v>26</v>
      </c>
      <c r="I48" s="78">
        <v>120</v>
      </c>
      <c r="J48" s="78">
        <f>SUM(H48:I48)</f>
        <v>146</v>
      </c>
      <c r="K48" s="28">
        <f t="shared" si="98"/>
        <v>0.17808219178082191</v>
      </c>
      <c r="L48" s="137">
        <f t="shared" si="2"/>
        <v>0.82191780821917804</v>
      </c>
      <c r="M48" s="78">
        <v>27</v>
      </c>
      <c r="N48" s="78">
        <v>121</v>
      </c>
      <c r="O48" s="78">
        <f>SUM(M48:N48)</f>
        <v>148</v>
      </c>
      <c r="P48" s="28">
        <f t="shared" si="99"/>
        <v>0.18243243243243243</v>
      </c>
      <c r="Q48" s="137">
        <f t="shared" si="3"/>
        <v>0.81756756756756754</v>
      </c>
      <c r="R48" s="78">
        <v>27</v>
      </c>
      <c r="S48" s="78">
        <v>117</v>
      </c>
      <c r="T48" s="78">
        <f>SUM(R48:S48)</f>
        <v>144</v>
      </c>
      <c r="U48" s="28">
        <f t="shared" si="94"/>
        <v>0.1875</v>
      </c>
      <c r="V48" s="137">
        <f t="shared" si="4"/>
        <v>0.8125</v>
      </c>
      <c r="W48" s="78">
        <v>26</v>
      </c>
      <c r="X48" s="78">
        <v>117</v>
      </c>
      <c r="Y48" s="78">
        <f>SUM(W48:X48)</f>
        <v>143</v>
      </c>
      <c r="Z48" s="28">
        <f>W48/Y48</f>
        <v>0.18181818181818182</v>
      </c>
      <c r="AA48" s="137">
        <f t="shared" si="5"/>
        <v>0.81818181818181823</v>
      </c>
      <c r="AB48" s="78">
        <v>27</v>
      </c>
      <c r="AC48" s="78">
        <v>121</v>
      </c>
      <c r="AD48" s="78">
        <f>SUM(AB48:AC48)</f>
        <v>148</v>
      </c>
      <c r="AE48" s="28">
        <f>AB48/AD48</f>
        <v>0.18243243243243243</v>
      </c>
      <c r="AF48" s="137">
        <f t="shared" si="6"/>
        <v>0.81756756756756754</v>
      </c>
      <c r="AG48" s="78">
        <v>28</v>
      </c>
      <c r="AH48" s="78">
        <v>125</v>
      </c>
      <c r="AI48" s="78">
        <f>SUM(AG48:AH48)</f>
        <v>153</v>
      </c>
      <c r="AJ48" s="28">
        <f>AG48/AI48</f>
        <v>0.18300653594771241</v>
      </c>
      <c r="AK48" s="137">
        <f t="shared" si="7"/>
        <v>0.81699346405228757</v>
      </c>
      <c r="AL48" s="78">
        <v>36</v>
      </c>
      <c r="AM48" s="78">
        <v>119</v>
      </c>
      <c r="AN48" s="78">
        <f>SUM(AL48:AM48)</f>
        <v>155</v>
      </c>
      <c r="AO48" s="28">
        <f>AL48/AN48</f>
        <v>0.23225806451612904</v>
      </c>
      <c r="AP48" s="137">
        <f t="shared" si="8"/>
        <v>0.76774193548387093</v>
      </c>
      <c r="AQ48" s="78">
        <v>27</v>
      </c>
      <c r="AR48" s="78">
        <v>120</v>
      </c>
      <c r="AS48" s="78">
        <f>SUM(AQ48:AR48)</f>
        <v>147</v>
      </c>
      <c r="AT48" s="28">
        <f>AQ48/AS48</f>
        <v>0.18367346938775511</v>
      </c>
      <c r="AU48" s="138">
        <f t="shared" si="9"/>
        <v>0.81632653061224492</v>
      </c>
      <c r="AV48" s="78">
        <v>22</v>
      </c>
      <c r="AW48" s="78">
        <v>121</v>
      </c>
      <c r="AX48" s="78">
        <f>SUM(AV48:AW48)</f>
        <v>143</v>
      </c>
      <c r="AY48" s="28">
        <f>AV48/AX48</f>
        <v>0.15384615384615385</v>
      </c>
      <c r="AZ48" s="138">
        <f t="shared" si="96"/>
        <v>0.84615384615384615</v>
      </c>
    </row>
    <row r="49" spans="1:59" ht="18" customHeight="1" x14ac:dyDescent="0.3">
      <c r="A49" s="109"/>
      <c r="B49" s="84" t="s">
        <v>54</v>
      </c>
      <c r="C49" s="78">
        <v>118</v>
      </c>
      <c r="D49" s="78">
        <v>70</v>
      </c>
      <c r="E49" s="78">
        <f>SUM(C49:D49)</f>
        <v>188</v>
      </c>
      <c r="F49" s="28">
        <f t="shared" si="97"/>
        <v>0.62765957446808507</v>
      </c>
      <c r="G49" s="137">
        <f t="shared" si="1"/>
        <v>0.37234042553191488</v>
      </c>
      <c r="H49" s="78">
        <v>47</v>
      </c>
      <c r="I49" s="78">
        <v>39</v>
      </c>
      <c r="J49" s="78">
        <f>SUM(H49:I49)</f>
        <v>86</v>
      </c>
      <c r="K49" s="28">
        <f t="shared" si="98"/>
        <v>0.54651162790697672</v>
      </c>
      <c r="L49" s="137">
        <f t="shared" si="2"/>
        <v>0.45348837209302323</v>
      </c>
      <c r="M49" s="78">
        <v>57</v>
      </c>
      <c r="N49" s="78">
        <v>44</v>
      </c>
      <c r="O49" s="78">
        <f>SUM(M49:N49)</f>
        <v>101</v>
      </c>
      <c r="P49" s="28">
        <f t="shared" si="99"/>
        <v>0.5643564356435643</v>
      </c>
      <c r="Q49" s="137">
        <f t="shared" si="3"/>
        <v>0.43564356435643564</v>
      </c>
      <c r="R49" s="78">
        <f>'Mittelbau 2016-25'!R39</f>
        <v>57</v>
      </c>
      <c r="S49" s="78">
        <f>'Mittelbau 2016-25'!S39</f>
        <v>37</v>
      </c>
      <c r="T49" s="78">
        <f>SUM(R49:S49)</f>
        <v>94</v>
      </c>
      <c r="U49" s="28">
        <f t="shared" si="94"/>
        <v>0.6063829787234043</v>
      </c>
      <c r="V49" s="137">
        <f t="shared" si="4"/>
        <v>0.39361702127659576</v>
      </c>
      <c r="W49" s="78"/>
      <c r="X49" s="78"/>
      <c r="Y49" s="78"/>
      <c r="Z49" s="28"/>
      <c r="AA49" s="137"/>
      <c r="AB49" s="78"/>
      <c r="AC49" s="78"/>
      <c r="AD49" s="78"/>
      <c r="AE49" s="28"/>
      <c r="AF49" s="137"/>
      <c r="AG49" s="78"/>
      <c r="AH49" s="78"/>
      <c r="AI49" s="78"/>
      <c r="AJ49" s="28"/>
      <c r="AK49" s="137"/>
      <c r="AL49" s="78"/>
      <c r="AM49" s="78"/>
      <c r="AN49" s="78"/>
      <c r="AO49" s="28"/>
      <c r="AP49" s="137"/>
      <c r="AQ49" s="78"/>
      <c r="AR49" s="78"/>
      <c r="AS49" s="78"/>
      <c r="AT49" s="28"/>
      <c r="AU49" s="138"/>
      <c r="AV49" s="78"/>
      <c r="AW49" s="78"/>
      <c r="AX49" s="78"/>
      <c r="AY49" s="28"/>
      <c r="AZ49" s="138"/>
    </row>
    <row r="50" spans="1:59" s="16" customFormat="1" ht="18" customHeight="1" x14ac:dyDescent="0.3">
      <c r="A50" s="156"/>
      <c r="B50" s="124" t="s">
        <v>23</v>
      </c>
      <c r="C50" s="98">
        <f>SUM(C45:C49)</f>
        <v>569</v>
      </c>
      <c r="D50" s="98">
        <f>SUM(D45:D49)</f>
        <v>538</v>
      </c>
      <c r="E50" s="98">
        <f>SUM(E45:E49)</f>
        <v>1107</v>
      </c>
      <c r="F50" s="155">
        <f t="shared" si="97"/>
        <v>0.5140018066847335</v>
      </c>
      <c r="G50" s="139">
        <f t="shared" si="1"/>
        <v>0.4859981933152665</v>
      </c>
      <c r="H50" s="98">
        <f>SUM(H45:H49)</f>
        <v>591</v>
      </c>
      <c r="I50" s="98">
        <f>SUM(I45:I49)</f>
        <v>548</v>
      </c>
      <c r="J50" s="98">
        <f>SUM(J45:J49)</f>
        <v>1139</v>
      </c>
      <c r="K50" s="155">
        <f t="shared" si="98"/>
        <v>0.51887620719929761</v>
      </c>
      <c r="L50" s="139">
        <f t="shared" si="2"/>
        <v>0.48112379280070239</v>
      </c>
      <c r="M50" s="98">
        <f>SUM(M45:M49)</f>
        <v>617</v>
      </c>
      <c r="N50" s="98">
        <f>SUM(N45:N49)</f>
        <v>564</v>
      </c>
      <c r="O50" s="98">
        <f>SUM(O45:O49)</f>
        <v>1181</v>
      </c>
      <c r="P50" s="140">
        <f t="shared" si="99"/>
        <v>0.52243861134631664</v>
      </c>
      <c r="Q50" s="139">
        <f t="shared" si="3"/>
        <v>0.47756138865368331</v>
      </c>
      <c r="R50" s="98">
        <f>SUM(R45:R49)</f>
        <v>630</v>
      </c>
      <c r="S50" s="98">
        <f>SUM(S45:S49)</f>
        <v>575</v>
      </c>
      <c r="T50" s="98">
        <f t="shared" ref="T50:T56" si="100">R50+S50</f>
        <v>1205</v>
      </c>
      <c r="U50" s="140">
        <f t="shared" si="94"/>
        <v>0.52282157676348551</v>
      </c>
      <c r="V50" s="139">
        <f t="shared" si="4"/>
        <v>0.47717842323651455</v>
      </c>
      <c r="W50" s="98">
        <f>SUM(W45:W49)</f>
        <v>606</v>
      </c>
      <c r="X50" s="98">
        <f>SUM(X45:X49)</f>
        <v>545</v>
      </c>
      <c r="Y50" s="98">
        <f>W50+X50</f>
        <v>1151</v>
      </c>
      <c r="Z50" s="140">
        <f>W50/Y50</f>
        <v>0.52649869678540395</v>
      </c>
      <c r="AA50" s="139">
        <f t="shared" si="5"/>
        <v>0.47350130321459599</v>
      </c>
      <c r="AB50" s="98">
        <v>630</v>
      </c>
      <c r="AC50" s="98">
        <v>573</v>
      </c>
      <c r="AD50" s="98">
        <f>AB50+AC50</f>
        <v>1203</v>
      </c>
      <c r="AE50" s="140">
        <f>AB50/AD50</f>
        <v>0.52369077306733169</v>
      </c>
      <c r="AF50" s="139">
        <f t="shared" si="6"/>
        <v>0.47630922693266831</v>
      </c>
      <c r="AG50" s="98">
        <v>723</v>
      </c>
      <c r="AH50" s="98">
        <v>605</v>
      </c>
      <c r="AI50" s="98">
        <f>AG50+AH50</f>
        <v>1328</v>
      </c>
      <c r="AJ50" s="140">
        <f>AG50/AI50</f>
        <v>0.54442771084337349</v>
      </c>
      <c r="AK50" s="139">
        <f t="shared" si="7"/>
        <v>0.45557228915662651</v>
      </c>
      <c r="AL50" s="98">
        <v>733</v>
      </c>
      <c r="AM50" s="98">
        <v>611</v>
      </c>
      <c r="AN50" s="98">
        <f>AL50+AM50</f>
        <v>1344</v>
      </c>
      <c r="AO50" s="140">
        <f>AL50/AN50</f>
        <v>0.54538690476190477</v>
      </c>
      <c r="AP50" s="139">
        <f t="shared" si="8"/>
        <v>0.45461309523809523</v>
      </c>
      <c r="AQ50" s="98">
        <v>763</v>
      </c>
      <c r="AR50" s="98">
        <f>SUM(AR45:AR49)</f>
        <v>636</v>
      </c>
      <c r="AS50" s="98">
        <f>AQ50+AR50</f>
        <v>1399</v>
      </c>
      <c r="AT50" s="140">
        <f>AQ50/AS50</f>
        <v>0.5453895639742673</v>
      </c>
      <c r="AU50" s="37">
        <f t="shared" si="9"/>
        <v>0.45461043602573264</v>
      </c>
      <c r="AV50" s="98">
        <v>767</v>
      </c>
      <c r="AW50" s="98">
        <v>646</v>
      </c>
      <c r="AX50" s="98">
        <f>AV50+AW50</f>
        <v>1413</v>
      </c>
      <c r="AY50" s="140">
        <f>AV50/AX50</f>
        <v>0.54281670205237087</v>
      </c>
      <c r="AZ50" s="37">
        <f t="shared" ref="AZ50:AZ54" si="101">AW50/AX50</f>
        <v>0.45718329794762913</v>
      </c>
    </row>
    <row r="51" spans="1:59" ht="18" customHeight="1" x14ac:dyDescent="0.3">
      <c r="A51" s="88" t="s">
        <v>16</v>
      </c>
      <c r="B51" s="84" t="s">
        <v>50</v>
      </c>
      <c r="C51" s="78">
        <f t="shared" ref="C51:E52" si="102">SUM(C5+C10+C15+C20+C25+C30+C35+C45)</f>
        <v>1073</v>
      </c>
      <c r="D51" s="78">
        <f t="shared" si="102"/>
        <v>507</v>
      </c>
      <c r="E51" s="78">
        <f t="shared" si="102"/>
        <v>1580</v>
      </c>
      <c r="F51" s="28">
        <f t="shared" si="97"/>
        <v>0.67911392405063287</v>
      </c>
      <c r="G51" s="137">
        <f t="shared" si="1"/>
        <v>0.32088607594936708</v>
      </c>
      <c r="H51" s="78">
        <f t="shared" ref="H51:J52" si="103">SUM(H5+H10+H15+H20+H25+H30+H35+H45)</f>
        <v>1269</v>
      </c>
      <c r="I51" s="78">
        <f t="shared" si="103"/>
        <v>607</v>
      </c>
      <c r="J51" s="78">
        <f t="shared" si="103"/>
        <v>1876</v>
      </c>
      <c r="K51" s="28">
        <f t="shared" si="98"/>
        <v>0.67643923240938164</v>
      </c>
      <c r="L51" s="137">
        <f t="shared" si="2"/>
        <v>0.32356076759061836</v>
      </c>
      <c r="M51" s="78">
        <f t="shared" ref="M51:O52" si="104">SUM(M5+M10+M15+M20+M25+M30+M35+M45)</f>
        <v>1330</v>
      </c>
      <c r="N51" s="78">
        <f t="shared" si="104"/>
        <v>640</v>
      </c>
      <c r="O51" s="78">
        <f t="shared" si="104"/>
        <v>1970</v>
      </c>
      <c r="P51" s="28">
        <f t="shared" si="99"/>
        <v>0.67512690355329952</v>
      </c>
      <c r="Q51" s="137">
        <f t="shared" si="3"/>
        <v>0.32487309644670048</v>
      </c>
      <c r="R51" s="78">
        <v>1323</v>
      </c>
      <c r="S51" s="78">
        <v>665</v>
      </c>
      <c r="T51" s="78">
        <f t="shared" si="100"/>
        <v>1988</v>
      </c>
      <c r="U51" s="28">
        <f t="shared" si="94"/>
        <v>0.66549295774647887</v>
      </c>
      <c r="V51" s="137">
        <f t="shared" si="4"/>
        <v>0.33450704225352113</v>
      </c>
      <c r="W51" s="78">
        <v>1399</v>
      </c>
      <c r="X51" s="78">
        <v>688</v>
      </c>
      <c r="Y51" s="78">
        <f>SUM(W51:X51)</f>
        <v>2087</v>
      </c>
      <c r="Z51" s="28">
        <f>W51/Y51</f>
        <v>0.6703402012458074</v>
      </c>
      <c r="AA51" s="137">
        <f t="shared" si="5"/>
        <v>0.3296597987541926</v>
      </c>
      <c r="AB51" s="78">
        <v>1435</v>
      </c>
      <c r="AC51" s="78">
        <v>724</v>
      </c>
      <c r="AD51" s="78">
        <f>SUM(AB51:AC51)</f>
        <v>2159</v>
      </c>
      <c r="AE51" s="28">
        <f>AB51/AD51</f>
        <v>0.66465956461324682</v>
      </c>
      <c r="AF51" s="137">
        <f t="shared" si="6"/>
        <v>0.33534043538675312</v>
      </c>
      <c r="AG51" s="78">
        <v>1478</v>
      </c>
      <c r="AH51" s="78">
        <v>746</v>
      </c>
      <c r="AI51" s="78">
        <f>SUM(AG51:AH51)</f>
        <v>2224</v>
      </c>
      <c r="AJ51" s="28">
        <f>AG51/AI51</f>
        <v>0.66456834532374098</v>
      </c>
      <c r="AK51" s="137">
        <f t="shared" si="7"/>
        <v>0.33543165467625902</v>
      </c>
      <c r="AL51" s="78">
        <v>1498</v>
      </c>
      <c r="AM51" s="78">
        <v>770</v>
      </c>
      <c r="AN51" s="78">
        <f>SUM(AL51:AM51)</f>
        <v>2268</v>
      </c>
      <c r="AO51" s="28">
        <f>AL51/AN51</f>
        <v>0.66049382716049387</v>
      </c>
      <c r="AP51" s="137">
        <f t="shared" si="8"/>
        <v>0.33950617283950618</v>
      </c>
      <c r="AQ51" s="78">
        <v>1591</v>
      </c>
      <c r="AR51" s="78">
        <v>812</v>
      </c>
      <c r="AS51" s="78">
        <f>SUM(AQ51:AR51)</f>
        <v>2403</v>
      </c>
      <c r="AT51" s="28">
        <f>AQ51/AS51</f>
        <v>0.6620890553474823</v>
      </c>
      <c r="AU51" s="138">
        <f t="shared" si="9"/>
        <v>0.3379109446525177</v>
      </c>
      <c r="AV51" s="78">
        <v>1595</v>
      </c>
      <c r="AW51" s="78">
        <v>835</v>
      </c>
      <c r="AX51" s="78">
        <f>SUM(AV51:AW51)</f>
        <v>2430</v>
      </c>
      <c r="AY51" s="28">
        <f>AV51/AX51</f>
        <v>0.65637860082304522</v>
      </c>
      <c r="AZ51" s="138">
        <f t="shared" si="101"/>
        <v>0.34362139917695472</v>
      </c>
    </row>
    <row r="52" spans="1:59" ht="18" customHeight="1" x14ac:dyDescent="0.3">
      <c r="A52" s="109"/>
      <c r="B52" s="84" t="s">
        <v>51</v>
      </c>
      <c r="C52" s="78">
        <f t="shared" si="102"/>
        <v>606</v>
      </c>
      <c r="D52" s="78">
        <f t="shared" si="102"/>
        <v>210</v>
      </c>
      <c r="E52" s="78">
        <f t="shared" si="102"/>
        <v>816</v>
      </c>
      <c r="F52" s="28">
        <f t="shared" si="97"/>
        <v>0.74264705882352944</v>
      </c>
      <c r="G52" s="137">
        <f t="shared" si="1"/>
        <v>0.25735294117647056</v>
      </c>
      <c r="H52" s="78">
        <f t="shared" si="103"/>
        <v>618</v>
      </c>
      <c r="I52" s="78">
        <f t="shared" si="103"/>
        <v>205</v>
      </c>
      <c r="J52" s="78">
        <f t="shared" si="103"/>
        <v>823</v>
      </c>
      <c r="K52" s="28">
        <f t="shared" si="98"/>
        <v>0.75091130012150664</v>
      </c>
      <c r="L52" s="137">
        <f t="shared" si="2"/>
        <v>0.24908869987849333</v>
      </c>
      <c r="M52" s="78">
        <f t="shared" si="104"/>
        <v>657</v>
      </c>
      <c r="N52" s="78">
        <f t="shared" si="104"/>
        <v>203</v>
      </c>
      <c r="O52" s="78">
        <f t="shared" si="104"/>
        <v>860</v>
      </c>
      <c r="P52" s="28">
        <f t="shared" si="99"/>
        <v>0.76395348837209298</v>
      </c>
      <c r="Q52" s="137">
        <f t="shared" si="3"/>
        <v>0.23604651162790696</v>
      </c>
      <c r="R52" s="78">
        <v>617</v>
      </c>
      <c r="S52" s="78">
        <v>201</v>
      </c>
      <c r="T52" s="78">
        <f t="shared" si="100"/>
        <v>818</v>
      </c>
      <c r="U52" s="28">
        <f t="shared" si="94"/>
        <v>0.75427872860635692</v>
      </c>
      <c r="V52" s="137">
        <f t="shared" si="4"/>
        <v>0.24572127139364303</v>
      </c>
      <c r="W52" s="78">
        <v>612</v>
      </c>
      <c r="X52" s="78">
        <v>207</v>
      </c>
      <c r="Y52" s="78">
        <f>SUM(W52:X52)</f>
        <v>819</v>
      </c>
      <c r="Z52" s="28">
        <f>W52/Y52</f>
        <v>0.74725274725274726</v>
      </c>
      <c r="AA52" s="137">
        <f t="shared" si="5"/>
        <v>0.25274725274725274</v>
      </c>
      <c r="AB52" s="78">
        <v>617</v>
      </c>
      <c r="AC52" s="78">
        <v>204</v>
      </c>
      <c r="AD52" s="78">
        <f>SUM(AB52:AC52)</f>
        <v>821</v>
      </c>
      <c r="AE52" s="28">
        <f>AB52/AD52</f>
        <v>0.75152253349573694</v>
      </c>
      <c r="AF52" s="137">
        <f t="shared" si="6"/>
        <v>0.24847746650426308</v>
      </c>
      <c r="AG52" s="78">
        <v>621</v>
      </c>
      <c r="AH52" s="78">
        <v>198</v>
      </c>
      <c r="AI52" s="78">
        <f>SUM(AG52:AH52)</f>
        <v>819</v>
      </c>
      <c r="AJ52" s="28">
        <f>AG52/AI52</f>
        <v>0.75824175824175821</v>
      </c>
      <c r="AK52" s="137">
        <f t="shared" si="7"/>
        <v>0.24175824175824176</v>
      </c>
      <c r="AL52" s="78">
        <v>645</v>
      </c>
      <c r="AM52" s="78">
        <v>189</v>
      </c>
      <c r="AN52" s="78">
        <f>SUM(AL52:AM52)</f>
        <v>834</v>
      </c>
      <c r="AO52" s="28">
        <f>AL52/AN52</f>
        <v>0.77338129496402874</v>
      </c>
      <c r="AP52" s="137">
        <f t="shared" si="8"/>
        <v>0.22661870503597123</v>
      </c>
      <c r="AQ52" s="78">
        <v>652</v>
      </c>
      <c r="AR52" s="78">
        <v>192</v>
      </c>
      <c r="AS52" s="78">
        <f>SUM(AQ52:AR52)</f>
        <v>844</v>
      </c>
      <c r="AT52" s="28">
        <f>AQ52/AS52</f>
        <v>0.77251184834123221</v>
      </c>
      <c r="AU52" s="138">
        <f t="shared" si="9"/>
        <v>0.22748815165876776</v>
      </c>
      <c r="AV52" s="78">
        <v>653</v>
      </c>
      <c r="AW52" s="78">
        <v>184</v>
      </c>
      <c r="AX52" s="78">
        <f>SUM(AV52:AW52)</f>
        <v>837</v>
      </c>
      <c r="AY52" s="28">
        <f>AV52/AX52</f>
        <v>0.78016726403823178</v>
      </c>
      <c r="AZ52" s="138">
        <f t="shared" si="101"/>
        <v>0.21983273596176822</v>
      </c>
    </row>
    <row r="53" spans="1:59" ht="18" customHeight="1" x14ac:dyDescent="0.3">
      <c r="A53" s="109"/>
      <c r="B53" s="84" t="s">
        <v>52</v>
      </c>
      <c r="C53" s="78">
        <f>SUM(C7+C12+C17+C22+C27+C32+C47)</f>
        <v>96</v>
      </c>
      <c r="D53" s="78">
        <f>SUM(D7+D12+D17+D22+D27+D32+D37+D47)</f>
        <v>34</v>
      </c>
      <c r="E53" s="78">
        <f>SUM(E7+E12+E17+E22+E27+E32+E37+E47)</f>
        <v>130</v>
      </c>
      <c r="F53" s="28">
        <f t="shared" si="97"/>
        <v>0.7384615384615385</v>
      </c>
      <c r="G53" s="137">
        <f t="shared" si="1"/>
        <v>0.26153846153846155</v>
      </c>
      <c r="H53" s="78">
        <f>SUM(H7+H12+H17+H22+H27+H32+H47)</f>
        <v>93</v>
      </c>
      <c r="I53" s="78">
        <f>SUM(I7+I12+I17+I22+I27+I32+I37+I47)</f>
        <v>32</v>
      </c>
      <c r="J53" s="78">
        <f>SUM(J7+J12+J17+J22+J27+J32+J37+J47)</f>
        <v>125</v>
      </c>
      <c r="K53" s="28">
        <f t="shared" si="98"/>
        <v>0.74399999999999999</v>
      </c>
      <c r="L53" s="137">
        <f t="shared" si="2"/>
        <v>0.25600000000000001</v>
      </c>
      <c r="M53" s="78">
        <f>SUM(M7+M12+M17+M22+M27+M32+M47)</f>
        <v>95</v>
      </c>
      <c r="N53" s="78">
        <f>SUM(N7+N12+N17+N22+N27+N32+N37+N47)</f>
        <v>34</v>
      </c>
      <c r="O53" s="78">
        <f>SUM(O7+O12+O17+O22+O27+O32+O37+O47)</f>
        <v>129</v>
      </c>
      <c r="P53" s="28">
        <f t="shared" si="99"/>
        <v>0.73643410852713176</v>
      </c>
      <c r="Q53" s="137">
        <f t="shared" si="3"/>
        <v>0.26356589147286824</v>
      </c>
      <c r="R53" s="78">
        <v>93</v>
      </c>
      <c r="S53" s="78">
        <v>34</v>
      </c>
      <c r="T53" s="78">
        <f t="shared" si="100"/>
        <v>127</v>
      </c>
      <c r="U53" s="28">
        <f t="shared" si="94"/>
        <v>0.73228346456692917</v>
      </c>
      <c r="V53" s="137">
        <f t="shared" si="4"/>
        <v>0.26771653543307089</v>
      </c>
      <c r="W53" s="78">
        <v>92</v>
      </c>
      <c r="X53" s="78">
        <v>34</v>
      </c>
      <c r="Y53" s="78">
        <f>SUM(W53:X53)</f>
        <v>126</v>
      </c>
      <c r="Z53" s="28">
        <f>W53/Y53</f>
        <v>0.73015873015873012</v>
      </c>
      <c r="AA53" s="137">
        <f t="shared" si="5"/>
        <v>0.26984126984126983</v>
      </c>
      <c r="AB53" s="78">
        <v>89</v>
      </c>
      <c r="AC53" s="78">
        <v>32</v>
      </c>
      <c r="AD53" s="78">
        <f>SUM(AB53:AC53)</f>
        <v>121</v>
      </c>
      <c r="AE53" s="28">
        <f>AB53/AD53</f>
        <v>0.73553719008264462</v>
      </c>
      <c r="AF53" s="137">
        <f t="shared" si="6"/>
        <v>0.26446280991735538</v>
      </c>
      <c r="AG53" s="78">
        <v>85</v>
      </c>
      <c r="AH53" s="78">
        <v>34</v>
      </c>
      <c r="AI53" s="78">
        <f>SUM(AG53:AH53)</f>
        <v>119</v>
      </c>
      <c r="AJ53" s="28">
        <f>AG53/AI53</f>
        <v>0.7142857142857143</v>
      </c>
      <c r="AK53" s="137">
        <f t="shared" si="7"/>
        <v>0.2857142857142857</v>
      </c>
      <c r="AL53" s="78">
        <v>84</v>
      </c>
      <c r="AM53" s="78">
        <v>33</v>
      </c>
      <c r="AN53" s="78">
        <f>SUM(AL53:AM53)</f>
        <v>117</v>
      </c>
      <c r="AO53" s="28">
        <f>AL53/AN53</f>
        <v>0.71794871794871795</v>
      </c>
      <c r="AP53" s="137">
        <f t="shared" si="8"/>
        <v>0.28205128205128205</v>
      </c>
      <c r="AQ53" s="78">
        <v>88</v>
      </c>
      <c r="AR53" s="78">
        <v>33</v>
      </c>
      <c r="AS53" s="78">
        <f>SUM(AQ53:AR53)</f>
        <v>121</v>
      </c>
      <c r="AT53" s="28">
        <f>AQ53/AS53</f>
        <v>0.72727272727272729</v>
      </c>
      <c r="AU53" s="138">
        <f t="shared" si="9"/>
        <v>0.27272727272727271</v>
      </c>
      <c r="AV53" s="78">
        <v>91</v>
      </c>
      <c r="AW53" s="78">
        <v>37</v>
      </c>
      <c r="AX53" s="78">
        <f>SUM(AV53:AW53)</f>
        <v>128</v>
      </c>
      <c r="AY53" s="28">
        <f>AV53/AX53</f>
        <v>0.7109375</v>
      </c>
      <c r="AZ53" s="138">
        <f t="shared" si="101"/>
        <v>0.2890625</v>
      </c>
    </row>
    <row r="54" spans="1:59" ht="18" customHeight="1" x14ac:dyDescent="0.3">
      <c r="A54" s="109"/>
      <c r="B54" s="84" t="s">
        <v>53</v>
      </c>
      <c r="C54" s="78">
        <f>SUM(C8+C13+C18+C23+C28+C33+C38+C48)</f>
        <v>79</v>
      </c>
      <c r="D54" s="78">
        <f>SUM(D8+D13+D18+D23+D28+D33+D38+D48)</f>
        <v>249</v>
      </c>
      <c r="E54" s="78">
        <f>SUM(E8+E13+E18+E23+E28+E33+E48+E38)</f>
        <v>328</v>
      </c>
      <c r="F54" s="28">
        <f t="shared" si="97"/>
        <v>0.24085365853658536</v>
      </c>
      <c r="G54" s="137">
        <f t="shared" si="1"/>
        <v>0.75914634146341464</v>
      </c>
      <c r="H54" s="78">
        <f>SUM(H8+H13+H18+H23+H28+H33+H38+H48)</f>
        <v>78</v>
      </c>
      <c r="I54" s="78">
        <f>SUM(I8+I13+I18+I23+I28+I33+I38+I48)</f>
        <v>245</v>
      </c>
      <c r="J54" s="78">
        <f>SUM(J8+J13+J18+J23+J28+J33+J48+J38)</f>
        <v>323</v>
      </c>
      <c r="K54" s="28">
        <f t="shared" si="98"/>
        <v>0.24148606811145512</v>
      </c>
      <c r="L54" s="137">
        <f t="shared" si="2"/>
        <v>0.75851393188854488</v>
      </c>
      <c r="M54" s="78">
        <f>SUM(M8+M13+M18+M23+M28+M33+M38+M48)</f>
        <v>84</v>
      </c>
      <c r="N54" s="78">
        <f>SUM(N8+N13+N18+N23+N28+N33+N38+N48)</f>
        <v>244</v>
      </c>
      <c r="O54" s="78">
        <f>SUM(O8+O13+O18+O23+O28+O33+O48+O38)</f>
        <v>328</v>
      </c>
      <c r="P54" s="28">
        <f t="shared" si="99"/>
        <v>0.25609756097560976</v>
      </c>
      <c r="Q54" s="137">
        <f t="shared" si="3"/>
        <v>0.74390243902439024</v>
      </c>
      <c r="R54" s="78">
        <v>84</v>
      </c>
      <c r="S54" s="78">
        <v>239</v>
      </c>
      <c r="T54" s="78">
        <f t="shared" si="100"/>
        <v>323</v>
      </c>
      <c r="U54" s="28">
        <f t="shared" si="94"/>
        <v>0.26006191950464397</v>
      </c>
      <c r="V54" s="137">
        <f t="shared" si="4"/>
        <v>0.73993808049535603</v>
      </c>
      <c r="W54" s="78">
        <v>83</v>
      </c>
      <c r="X54" s="78">
        <v>237</v>
      </c>
      <c r="Y54" s="78">
        <f>SUM(W54:X54)</f>
        <v>320</v>
      </c>
      <c r="Z54" s="28">
        <f>W54/Y54</f>
        <v>0.25937500000000002</v>
      </c>
      <c r="AA54" s="137">
        <f t="shared" si="5"/>
        <v>0.74062499999999998</v>
      </c>
      <c r="AB54" s="78">
        <v>83</v>
      </c>
      <c r="AC54" s="78">
        <v>237</v>
      </c>
      <c r="AD54" s="78">
        <f>SUM(AB54:AC54)</f>
        <v>320</v>
      </c>
      <c r="AE54" s="28">
        <f>AB54/AD54</f>
        <v>0.25937500000000002</v>
      </c>
      <c r="AF54" s="137">
        <f t="shared" si="6"/>
        <v>0.74062499999999998</v>
      </c>
      <c r="AG54" s="78">
        <v>81</v>
      </c>
      <c r="AH54" s="78">
        <v>243</v>
      </c>
      <c r="AI54" s="78">
        <f>SUM(AG54:AH54)</f>
        <v>324</v>
      </c>
      <c r="AJ54" s="28">
        <f>AG54/AI54</f>
        <v>0.25</v>
      </c>
      <c r="AK54" s="137">
        <f t="shared" si="7"/>
        <v>0.75</v>
      </c>
      <c r="AL54" s="78">
        <v>85</v>
      </c>
      <c r="AM54" s="78">
        <v>230</v>
      </c>
      <c r="AN54" s="78">
        <f>SUM(AL54:AM54)</f>
        <v>315</v>
      </c>
      <c r="AO54" s="28">
        <f>AL54/AN54</f>
        <v>0.26984126984126983</v>
      </c>
      <c r="AP54" s="137">
        <f t="shared" si="8"/>
        <v>0.73015873015873012</v>
      </c>
      <c r="AQ54" s="78">
        <v>78</v>
      </c>
      <c r="AR54" s="78">
        <v>225</v>
      </c>
      <c r="AS54" s="78">
        <f>SUM(AQ54:AR54)</f>
        <v>303</v>
      </c>
      <c r="AT54" s="28">
        <f>AQ54/AS54</f>
        <v>0.25742574257425743</v>
      </c>
      <c r="AU54" s="138">
        <f t="shared" si="9"/>
        <v>0.74257425742574257</v>
      </c>
      <c r="AV54" s="78">
        <v>69</v>
      </c>
      <c r="AW54" s="78">
        <v>227</v>
      </c>
      <c r="AX54" s="78">
        <f>SUM(AV54:AW54)</f>
        <v>296</v>
      </c>
      <c r="AY54" s="28">
        <f>AV54/AX54</f>
        <v>0.23310810810810811</v>
      </c>
      <c r="AZ54" s="138">
        <f t="shared" si="101"/>
        <v>0.76689189189189189</v>
      </c>
    </row>
    <row r="55" spans="1:59" ht="18" customHeight="1" x14ac:dyDescent="0.3">
      <c r="A55" s="109"/>
      <c r="B55" s="84" t="s">
        <v>54</v>
      </c>
      <c r="C55" s="78">
        <v>118</v>
      </c>
      <c r="D55" s="78">
        <v>70</v>
      </c>
      <c r="E55" s="78">
        <f>SUM(C55:D55)</f>
        <v>188</v>
      </c>
      <c r="F55" s="28">
        <f t="shared" si="97"/>
        <v>0.62765957446808507</v>
      </c>
      <c r="G55" s="137">
        <f t="shared" si="1"/>
        <v>0.37234042553191488</v>
      </c>
      <c r="H55" s="78">
        <f>SUM(H49)</f>
        <v>47</v>
      </c>
      <c r="I55" s="78">
        <f>SUM(I49)</f>
        <v>39</v>
      </c>
      <c r="J55" s="78">
        <f>SUM(H55:I55)</f>
        <v>86</v>
      </c>
      <c r="K55" s="28">
        <f t="shared" si="98"/>
        <v>0.54651162790697672</v>
      </c>
      <c r="L55" s="137">
        <f t="shared" si="2"/>
        <v>0.45348837209302323</v>
      </c>
      <c r="M55" s="78">
        <f>SUM(M49)</f>
        <v>57</v>
      </c>
      <c r="N55" s="78">
        <f>SUM(N49)</f>
        <v>44</v>
      </c>
      <c r="O55" s="78">
        <f>SUM(M55:N55)</f>
        <v>101</v>
      </c>
      <c r="P55" s="28">
        <f t="shared" si="99"/>
        <v>0.5643564356435643</v>
      </c>
      <c r="Q55" s="137">
        <f t="shared" si="3"/>
        <v>0.43564356435643564</v>
      </c>
      <c r="R55" s="78">
        <f>R49</f>
        <v>57</v>
      </c>
      <c r="S55" s="78">
        <f>S49</f>
        <v>37</v>
      </c>
      <c r="T55" s="78">
        <f t="shared" si="100"/>
        <v>94</v>
      </c>
      <c r="U55" s="28">
        <f t="shared" si="94"/>
        <v>0.6063829787234043</v>
      </c>
      <c r="V55" s="137">
        <f t="shared" si="4"/>
        <v>0.39361702127659576</v>
      </c>
      <c r="W55" s="78"/>
      <c r="X55" s="78"/>
      <c r="Y55" s="78"/>
      <c r="Z55" s="28"/>
      <c r="AA55" s="137"/>
      <c r="AB55" s="78"/>
      <c r="AC55" s="78"/>
      <c r="AD55" s="78"/>
      <c r="AE55" s="28"/>
      <c r="AF55" s="137"/>
      <c r="AG55" s="78"/>
      <c r="AH55" s="78"/>
      <c r="AI55" s="78"/>
      <c r="AJ55" s="28"/>
      <c r="AK55" s="137"/>
      <c r="AL55" s="78"/>
      <c r="AM55" s="78"/>
      <c r="AN55" s="78"/>
      <c r="AO55" s="28"/>
      <c r="AP55" s="137"/>
      <c r="AQ55" s="78"/>
      <c r="AR55" s="78"/>
      <c r="AS55" s="78"/>
      <c r="AT55" s="28"/>
      <c r="AU55" s="138"/>
      <c r="AV55" s="78"/>
      <c r="AW55" s="78"/>
      <c r="AX55" s="78"/>
      <c r="AY55" s="28"/>
      <c r="AZ55" s="138"/>
    </row>
    <row r="56" spans="1:59" s="16" customFormat="1" ht="18" customHeight="1" x14ac:dyDescent="0.3">
      <c r="A56" s="130"/>
      <c r="B56" s="157" t="s">
        <v>23</v>
      </c>
      <c r="C56" s="158">
        <f>SUM(C51:C55)</f>
        <v>1972</v>
      </c>
      <c r="D56" s="158">
        <f>SUM(D51:D55)</f>
        <v>1070</v>
      </c>
      <c r="E56" s="158">
        <f>SUM(E51:E55)</f>
        <v>3042</v>
      </c>
      <c r="F56" s="159">
        <f t="shared" si="97"/>
        <v>0.64825772518080216</v>
      </c>
      <c r="G56" s="151">
        <f t="shared" si="1"/>
        <v>0.3517422748191979</v>
      </c>
      <c r="H56" s="158">
        <f>SUM(H51:H55)</f>
        <v>2105</v>
      </c>
      <c r="I56" s="158">
        <f>SUM(I51:I55)</f>
        <v>1128</v>
      </c>
      <c r="J56" s="158">
        <f>SUM(J51:J55)</f>
        <v>3233</v>
      </c>
      <c r="K56" s="159">
        <f t="shared" si="98"/>
        <v>0.65109805134549958</v>
      </c>
      <c r="L56" s="151">
        <f t="shared" si="2"/>
        <v>0.34890194865450047</v>
      </c>
      <c r="M56" s="158">
        <f>SUM(M51:M55)</f>
        <v>2223</v>
      </c>
      <c r="N56" s="158">
        <f>SUM(N51:N55)</f>
        <v>1165</v>
      </c>
      <c r="O56" s="158">
        <f>SUM(O51:O55)</f>
        <v>3388</v>
      </c>
      <c r="P56" s="64">
        <f t="shared" si="99"/>
        <v>0.65613931523022428</v>
      </c>
      <c r="Q56" s="151">
        <f t="shared" si="3"/>
        <v>0.34386068476977566</v>
      </c>
      <c r="R56" s="158">
        <f>SUM(R51:R55)</f>
        <v>2174</v>
      </c>
      <c r="S56" s="158">
        <f>SUM(S51:S55)</f>
        <v>1176</v>
      </c>
      <c r="T56" s="158">
        <f t="shared" si="100"/>
        <v>3350</v>
      </c>
      <c r="U56" s="64">
        <f t="shared" si="94"/>
        <v>0.64895522388059701</v>
      </c>
      <c r="V56" s="151">
        <f t="shared" si="4"/>
        <v>0.35104477611940299</v>
      </c>
      <c r="W56" s="158">
        <f>SUM(W51:W55)</f>
        <v>2186</v>
      </c>
      <c r="X56" s="158">
        <f>SUM(X51:X55)</f>
        <v>1166</v>
      </c>
      <c r="Y56" s="158">
        <f>W56+X56</f>
        <v>3352</v>
      </c>
      <c r="Z56" s="64">
        <f>W56/Y56</f>
        <v>0.65214797136038183</v>
      </c>
      <c r="AA56" s="151">
        <f t="shared" si="5"/>
        <v>0.34785202863961812</v>
      </c>
      <c r="AB56" s="158">
        <v>2212</v>
      </c>
      <c r="AC56" s="158">
        <v>1195</v>
      </c>
      <c r="AD56" s="158">
        <f>AB56+AC56</f>
        <v>3407</v>
      </c>
      <c r="AE56" s="64">
        <f>AB56/AD56</f>
        <v>0.64925154094511295</v>
      </c>
      <c r="AF56" s="151">
        <f t="shared" si="6"/>
        <v>0.350748459054887</v>
      </c>
      <c r="AG56" s="158">
        <v>2252</v>
      </c>
      <c r="AH56" s="158">
        <v>1219</v>
      </c>
      <c r="AI56" s="158">
        <f>AG56+AH56</f>
        <v>3471</v>
      </c>
      <c r="AJ56" s="64">
        <f>AG56/AI56</f>
        <v>0.64880437914145783</v>
      </c>
      <c r="AK56" s="151">
        <f t="shared" si="7"/>
        <v>0.35119562085854222</v>
      </c>
      <c r="AL56" s="158">
        <v>2303</v>
      </c>
      <c r="AM56" s="158">
        <v>1222</v>
      </c>
      <c r="AN56" s="158">
        <f>AL56+AM56</f>
        <v>3525</v>
      </c>
      <c r="AO56" s="64">
        <f>AL56/AN56</f>
        <v>0.65333333333333332</v>
      </c>
      <c r="AP56" s="151">
        <f t="shared" si="8"/>
        <v>0.34666666666666668</v>
      </c>
      <c r="AQ56" s="158">
        <v>2398</v>
      </c>
      <c r="AR56" s="158">
        <v>1260</v>
      </c>
      <c r="AS56" s="158">
        <f>AQ56+AR56</f>
        <v>3658</v>
      </c>
      <c r="AT56" s="64">
        <f>AQ56/AS56</f>
        <v>0.65554948059048657</v>
      </c>
      <c r="AU56" s="36">
        <f t="shared" si="9"/>
        <v>0.34445051940951338</v>
      </c>
      <c r="AV56" s="207">
        <v>2393</v>
      </c>
      <c r="AW56" s="208">
        <v>1281</v>
      </c>
      <c r="AX56" s="158">
        <f>AV56+AW56</f>
        <v>3674</v>
      </c>
      <c r="AY56" s="64">
        <f>AV56/AX56</f>
        <v>0.65133369624387594</v>
      </c>
      <c r="AZ56" s="36">
        <f t="shared" ref="AZ56" si="105">AW56/AX56</f>
        <v>0.34866630375612412</v>
      </c>
    </row>
    <row r="58" spans="1:59" s="18" customFormat="1" ht="16" customHeight="1" x14ac:dyDescent="0.35">
      <c r="A58" s="35" t="s">
        <v>17</v>
      </c>
      <c r="R58" s="7"/>
      <c r="S58" s="7"/>
      <c r="T58" s="7"/>
      <c r="U58" s="7"/>
      <c r="W58" s="7"/>
      <c r="X58" s="7"/>
      <c r="Y58" s="7"/>
      <c r="Z58" s="7"/>
      <c r="AB58" s="7"/>
      <c r="AC58" s="7"/>
      <c r="AD58" s="7"/>
      <c r="AE58" s="7"/>
      <c r="AG58" s="7"/>
      <c r="AH58" s="7"/>
      <c r="AI58" s="7"/>
      <c r="AJ58" s="7"/>
      <c r="AL58" s="7"/>
      <c r="AM58" s="7"/>
      <c r="AN58" s="7"/>
      <c r="AO58" s="7"/>
      <c r="AQ58" s="7"/>
      <c r="AR58" s="7"/>
      <c r="AS58" s="7"/>
      <c r="AT58" s="7"/>
      <c r="AV58" s="7"/>
      <c r="AW58" s="7"/>
      <c r="AX58" s="7"/>
      <c r="AY58" s="7"/>
    </row>
    <row r="59" spans="1:59" s="18" customFormat="1" ht="16" customHeight="1" x14ac:dyDescent="0.35">
      <c r="A59" s="18" t="s">
        <v>80</v>
      </c>
      <c r="R59" s="7"/>
      <c r="S59" s="7"/>
      <c r="T59" s="7"/>
      <c r="U59" s="7"/>
      <c r="W59" s="7"/>
      <c r="X59" s="7"/>
      <c r="Y59" s="7"/>
      <c r="Z59" s="7"/>
      <c r="AB59" s="7"/>
      <c r="AC59" s="7"/>
      <c r="AD59" s="7"/>
      <c r="AE59" s="7"/>
      <c r="AG59" s="7"/>
      <c r="AH59" s="7"/>
      <c r="AI59" s="7"/>
      <c r="AJ59" s="7"/>
      <c r="AL59" s="7"/>
      <c r="AM59" s="7"/>
      <c r="AN59" s="7"/>
      <c r="AO59" s="7"/>
      <c r="AQ59" s="7"/>
      <c r="AR59" s="7"/>
      <c r="AS59" s="7"/>
      <c r="AT59" s="7"/>
      <c r="AV59" s="7"/>
      <c r="AW59" s="7"/>
      <c r="AX59" s="7"/>
      <c r="AY59" s="7"/>
    </row>
    <row r="60" spans="1:59" s="18" customFormat="1" ht="14.5" x14ac:dyDescent="0.35">
      <c r="A60" s="18" t="s">
        <v>74</v>
      </c>
      <c r="T60" s="20"/>
      <c r="W60" s="20"/>
      <c r="X60" s="20"/>
      <c r="AC60" s="7"/>
      <c r="AD60" s="7"/>
      <c r="AE60" s="7"/>
      <c r="AJ60" s="7"/>
      <c r="AL60" s="7"/>
      <c r="AM60" s="7"/>
      <c r="AR60" s="7"/>
      <c r="AS60" s="7"/>
      <c r="AW60" s="7"/>
      <c r="AX60" s="7"/>
      <c r="BA60" s="7"/>
      <c r="BE60" s="7"/>
      <c r="BF60" s="7"/>
      <c r="BG60" s="7"/>
    </row>
    <row r="61" spans="1:59" s="18" customFormat="1" ht="14.5" x14ac:dyDescent="0.35">
      <c r="A61" s="18" t="s">
        <v>81</v>
      </c>
      <c r="T61" s="20"/>
      <c r="W61" s="20"/>
      <c r="X61" s="20"/>
      <c r="AC61" s="7"/>
      <c r="AD61" s="7"/>
      <c r="AE61" s="7"/>
      <c r="AJ61" s="7"/>
      <c r="AL61" s="7"/>
      <c r="AM61" s="7"/>
      <c r="AR61" s="7"/>
      <c r="AS61" s="7"/>
      <c r="AW61" s="7"/>
      <c r="AX61" s="7"/>
      <c r="BA61" s="7"/>
      <c r="BE61" s="7"/>
      <c r="BF61" s="7"/>
      <c r="BG61" s="7"/>
    </row>
    <row r="62" spans="1:59" s="18" customFormat="1" ht="14.5" x14ac:dyDescent="0.35">
      <c r="R62" s="7"/>
      <c r="S62" s="7"/>
      <c r="T62" s="7"/>
      <c r="U62" s="7"/>
      <c r="W62" s="7"/>
      <c r="X62" s="7"/>
      <c r="Y62" s="7"/>
      <c r="Z62" s="7"/>
      <c r="AB62" s="7"/>
      <c r="AC62" s="7"/>
      <c r="AD62" s="7"/>
      <c r="AE62" s="7"/>
      <c r="AG62" s="7"/>
      <c r="AH62" s="7"/>
      <c r="AI62" s="7"/>
      <c r="AJ62" s="7"/>
      <c r="AL62" s="7"/>
      <c r="AM62" s="7"/>
      <c r="AN62" s="7"/>
      <c r="AO62" s="7"/>
      <c r="AQ62" s="7"/>
      <c r="AR62" s="7"/>
      <c r="AS62" s="7"/>
      <c r="AT62" s="7"/>
      <c r="AV62" s="7"/>
      <c r="AW62" s="7"/>
      <c r="AX62" s="7"/>
      <c r="AY62" s="7"/>
    </row>
    <row r="63" spans="1:59" s="18" customFormat="1" ht="14.5" x14ac:dyDescent="0.35">
      <c r="A63" s="18" t="s">
        <v>204</v>
      </c>
      <c r="M63" s="20"/>
      <c r="N63" s="20"/>
      <c r="O63" s="20"/>
      <c r="R63" s="7"/>
      <c r="S63" s="7"/>
      <c r="T63" s="7"/>
      <c r="W63" s="7"/>
      <c r="X63" s="7"/>
      <c r="Y63" s="7"/>
      <c r="AB63" s="7"/>
      <c r="AC63" s="7"/>
      <c r="AD63" s="7"/>
      <c r="AG63" s="7"/>
      <c r="AH63" s="7"/>
      <c r="AI63" s="7"/>
      <c r="AL63" s="7"/>
      <c r="AM63" s="7"/>
      <c r="AN63" s="7"/>
    </row>
  </sheetData>
  <pageMargins left="0.75" right="0.75" top="1" bottom="1" header="0.51180555555555496" footer="0.51180555555555496"/>
  <pageSetup paperSize="9" scale="37" firstPageNumber="0" orientation="portrait" r:id="rId1"/>
  <ignoredErrors>
    <ignoredError sqref="AQ57:AT58 C57:F58 H57:K58 M57:P58 R57:U58 W57:Z58 AB57:AE58 AG57:AJ58 AL57:AO58 AX9 AX19 AX24 AX29 AX44 AX34 AX14" formula="1"/>
    <ignoredError sqref="C4:AU8 C14:D52 C9:I13 C54:D56 D53" calculatedColumn="1"/>
    <ignoredError sqref="E14:I56 J9:AU13 J14:AU28 J56:AU56 J55:V55 J50:V54 C53 J30:AU33 J29:AQ29 AS29:AU29 J35:AU43 J34:AP34 AR34:AU34 J45:AU49 J44:AP44 AS44:AU44" formula="1" calculatedColumn="1"/>
    <ignoredError sqref="AL55:AU55 AG55:AJ55 AB55:AE55 W55:Z55 W50:AU54 AR29 AQ34 AQ44:AR44" formula="1" formulaRange="1" calculatedColumn="1"/>
    <ignoredError sqref="AA55 AF55 AK55" formulaRange="1"/>
    <ignoredError sqref="C3:AU3" numberStoredAsText="1"/>
  </ignoredErrors>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Z52"/>
  <sheetViews>
    <sheetView zoomScaleNormal="100" workbookViewId="0"/>
  </sheetViews>
  <sheetFormatPr baseColWidth="10" defaultColWidth="8.83203125" defaultRowHeight="15.5" x14ac:dyDescent="0.35"/>
  <cols>
    <col min="1" max="17" width="8.1640625" customWidth="1"/>
    <col min="18" max="21" width="8.1640625" style="43" customWidth="1"/>
    <col min="22" max="22" width="8.1640625" customWidth="1"/>
    <col min="23" max="26" width="8.1640625" style="43" customWidth="1"/>
    <col min="27" max="27" width="8.1640625" customWidth="1"/>
    <col min="28" max="31" width="8.1640625" style="43" customWidth="1"/>
    <col min="32" max="32" width="8.1640625" customWidth="1"/>
    <col min="33" max="36" width="8.1640625" style="43" customWidth="1"/>
    <col min="37" max="37" width="8.1640625" customWidth="1"/>
    <col min="38" max="41" width="8.1640625" style="43" customWidth="1"/>
    <col min="42" max="42" width="8.1640625" customWidth="1"/>
    <col min="43" max="46" width="8.1640625" style="43" customWidth="1"/>
    <col min="47" max="47" width="8.1640625" customWidth="1"/>
    <col min="48" max="51" width="8.1640625" style="43" customWidth="1"/>
    <col min="52" max="52" width="8.1640625" customWidth="1"/>
    <col min="53" max="1022" width="10.5" customWidth="1"/>
  </cols>
  <sheetData>
    <row r="1" spans="1:52" s="10" customFormat="1" ht="30.65" customHeight="1" x14ac:dyDescent="0.35">
      <c r="A1" s="9" t="s">
        <v>199</v>
      </c>
    </row>
    <row r="2" spans="1:52" s="4" customFormat="1" ht="23.5" customHeight="1" x14ac:dyDescent="0.35">
      <c r="A2" s="4" t="s">
        <v>61</v>
      </c>
    </row>
    <row r="3" spans="1:52" ht="18" customHeight="1" x14ac:dyDescent="0.35">
      <c r="A3" s="60" t="s">
        <v>95</v>
      </c>
      <c r="B3" s="60" t="s">
        <v>96</v>
      </c>
      <c r="C3" s="23" t="s">
        <v>86</v>
      </c>
      <c r="D3" s="57" t="s">
        <v>105</v>
      </c>
      <c r="E3" s="57" t="s">
        <v>106</v>
      </c>
      <c r="F3" s="57" t="s">
        <v>107</v>
      </c>
      <c r="G3" s="57" t="s">
        <v>108</v>
      </c>
      <c r="H3" s="23" t="s">
        <v>87</v>
      </c>
      <c r="I3" s="57" t="s">
        <v>109</v>
      </c>
      <c r="J3" s="57" t="s">
        <v>110</v>
      </c>
      <c r="K3" s="57" t="s">
        <v>111</v>
      </c>
      <c r="L3" s="57" t="s">
        <v>112</v>
      </c>
      <c r="M3" s="23" t="s">
        <v>88</v>
      </c>
      <c r="N3" s="57" t="s">
        <v>113</v>
      </c>
      <c r="O3" s="57" t="s">
        <v>114</v>
      </c>
      <c r="P3" s="57" t="s">
        <v>115</v>
      </c>
      <c r="Q3" s="57" t="s">
        <v>116</v>
      </c>
      <c r="R3" s="23" t="s">
        <v>89</v>
      </c>
      <c r="S3" s="57" t="s">
        <v>117</v>
      </c>
      <c r="T3" s="57" t="s">
        <v>118</v>
      </c>
      <c r="U3" s="57" t="s">
        <v>119</v>
      </c>
      <c r="V3" s="57" t="s">
        <v>120</v>
      </c>
      <c r="W3" s="23" t="s">
        <v>90</v>
      </c>
      <c r="X3" s="57" t="s">
        <v>121</v>
      </c>
      <c r="Y3" s="57" t="s">
        <v>122</v>
      </c>
      <c r="Z3" s="57" t="s">
        <v>123</v>
      </c>
      <c r="AA3" s="57" t="s">
        <v>124</v>
      </c>
      <c r="AB3" s="23" t="s">
        <v>91</v>
      </c>
      <c r="AC3" s="57" t="s">
        <v>125</v>
      </c>
      <c r="AD3" s="57" t="s">
        <v>126</v>
      </c>
      <c r="AE3" s="57" t="s">
        <v>127</v>
      </c>
      <c r="AF3" s="57" t="s">
        <v>128</v>
      </c>
      <c r="AG3" s="23" t="s">
        <v>92</v>
      </c>
      <c r="AH3" s="57" t="s">
        <v>129</v>
      </c>
      <c r="AI3" s="57" t="s">
        <v>130</v>
      </c>
      <c r="AJ3" s="57" t="s">
        <v>131</v>
      </c>
      <c r="AK3" s="57" t="s">
        <v>132</v>
      </c>
      <c r="AL3" s="23" t="s">
        <v>93</v>
      </c>
      <c r="AM3" s="57" t="s">
        <v>133</v>
      </c>
      <c r="AN3" s="57" t="s">
        <v>134</v>
      </c>
      <c r="AO3" s="57" t="s">
        <v>135</v>
      </c>
      <c r="AP3" s="57" t="s">
        <v>136</v>
      </c>
      <c r="AQ3" s="23" t="s">
        <v>94</v>
      </c>
      <c r="AR3" s="57" t="s">
        <v>137</v>
      </c>
      <c r="AS3" s="57" t="s">
        <v>138</v>
      </c>
      <c r="AT3" s="57" t="s">
        <v>139</v>
      </c>
      <c r="AU3" s="58" t="s">
        <v>140</v>
      </c>
      <c r="AV3" s="23">
        <v>2025</v>
      </c>
      <c r="AW3" s="57" t="s">
        <v>137</v>
      </c>
      <c r="AX3" s="57" t="s">
        <v>138</v>
      </c>
      <c r="AY3" s="57" t="s">
        <v>139</v>
      </c>
      <c r="AZ3" s="58" t="s">
        <v>140</v>
      </c>
    </row>
    <row r="4" spans="1:52" ht="18" customHeight="1" x14ac:dyDescent="0.35">
      <c r="A4" s="97" t="s">
        <v>2</v>
      </c>
      <c r="B4" s="97" t="s">
        <v>36</v>
      </c>
      <c r="C4" s="26" t="s">
        <v>21</v>
      </c>
      <c r="D4" s="26" t="s">
        <v>37</v>
      </c>
      <c r="E4" s="26" t="s">
        <v>23</v>
      </c>
      <c r="F4" s="49" t="s">
        <v>24</v>
      </c>
      <c r="G4" s="22" t="s">
        <v>9</v>
      </c>
      <c r="H4" s="26" t="s">
        <v>21</v>
      </c>
      <c r="I4" s="26" t="s">
        <v>37</v>
      </c>
      <c r="J4" s="26" t="s">
        <v>23</v>
      </c>
      <c r="K4" s="49" t="s">
        <v>24</v>
      </c>
      <c r="L4" s="22" t="s">
        <v>9</v>
      </c>
      <c r="M4" s="26" t="s">
        <v>21</v>
      </c>
      <c r="N4" s="26" t="s">
        <v>37</v>
      </c>
      <c r="O4" s="26" t="s">
        <v>23</v>
      </c>
      <c r="P4" s="49" t="s">
        <v>24</v>
      </c>
      <c r="Q4" s="22" t="s">
        <v>9</v>
      </c>
      <c r="R4" s="26" t="s">
        <v>21</v>
      </c>
      <c r="S4" s="26" t="s">
        <v>37</v>
      </c>
      <c r="T4" s="26" t="s">
        <v>23</v>
      </c>
      <c r="U4" s="49" t="s">
        <v>24</v>
      </c>
      <c r="V4" s="22" t="s">
        <v>9</v>
      </c>
      <c r="W4" s="26" t="s">
        <v>21</v>
      </c>
      <c r="X4" s="26" t="s">
        <v>37</v>
      </c>
      <c r="Y4" s="26" t="s">
        <v>23</v>
      </c>
      <c r="Z4" s="49" t="s">
        <v>24</v>
      </c>
      <c r="AA4" s="22" t="s">
        <v>9</v>
      </c>
      <c r="AB4" s="26" t="s">
        <v>21</v>
      </c>
      <c r="AC4" s="26" t="s">
        <v>37</v>
      </c>
      <c r="AD4" s="26" t="s">
        <v>23</v>
      </c>
      <c r="AE4" s="49" t="s">
        <v>24</v>
      </c>
      <c r="AF4" s="22" t="s">
        <v>9</v>
      </c>
      <c r="AG4" s="26" t="s">
        <v>21</v>
      </c>
      <c r="AH4" s="26" t="s">
        <v>37</v>
      </c>
      <c r="AI4" s="26" t="s">
        <v>23</v>
      </c>
      <c r="AJ4" s="49" t="s">
        <v>24</v>
      </c>
      <c r="AK4" s="22" t="s">
        <v>9</v>
      </c>
      <c r="AL4" s="26" t="s">
        <v>21</v>
      </c>
      <c r="AM4" s="26" t="s">
        <v>37</v>
      </c>
      <c r="AN4" s="26" t="s">
        <v>23</v>
      </c>
      <c r="AO4" s="49" t="s">
        <v>24</v>
      </c>
      <c r="AP4" s="22" t="s">
        <v>9</v>
      </c>
      <c r="AQ4" s="26" t="s">
        <v>21</v>
      </c>
      <c r="AR4" s="26" t="s">
        <v>37</v>
      </c>
      <c r="AS4" s="26" t="s">
        <v>23</v>
      </c>
      <c r="AT4" s="49" t="s">
        <v>24</v>
      </c>
      <c r="AU4" s="22" t="s">
        <v>9</v>
      </c>
      <c r="AV4" s="26" t="s">
        <v>21</v>
      </c>
      <c r="AW4" s="26" t="s">
        <v>37</v>
      </c>
      <c r="AX4" s="26" t="s">
        <v>23</v>
      </c>
      <c r="AY4" s="49" t="s">
        <v>24</v>
      </c>
      <c r="AZ4" s="22" t="s">
        <v>9</v>
      </c>
    </row>
    <row r="5" spans="1:52" ht="18" customHeight="1" x14ac:dyDescent="0.35">
      <c r="A5" s="25" t="s">
        <v>4</v>
      </c>
      <c r="B5" s="25" t="s">
        <v>47</v>
      </c>
      <c r="C5" s="154">
        <v>0</v>
      </c>
      <c r="D5" s="154">
        <v>0</v>
      </c>
      <c r="E5" s="154">
        <f>SUM(C5:D5)</f>
        <v>0</v>
      </c>
      <c r="F5" s="27" t="s">
        <v>46</v>
      </c>
      <c r="G5" s="172" t="s">
        <v>46</v>
      </c>
      <c r="H5" s="154">
        <v>0</v>
      </c>
      <c r="I5" s="154">
        <v>0</v>
      </c>
      <c r="J5" s="174">
        <v>0</v>
      </c>
      <c r="K5" s="27" t="s">
        <v>46</v>
      </c>
      <c r="L5" s="172" t="s">
        <v>46</v>
      </c>
      <c r="M5" s="154">
        <v>0</v>
      </c>
      <c r="N5" s="154">
        <v>0</v>
      </c>
      <c r="O5" s="154">
        <f>M5+N5</f>
        <v>0</v>
      </c>
      <c r="P5" s="27" t="s">
        <v>46</v>
      </c>
      <c r="Q5" s="172" t="s">
        <v>46</v>
      </c>
      <c r="R5" s="154">
        <v>0</v>
      </c>
      <c r="S5" s="154">
        <v>0</v>
      </c>
      <c r="T5" s="154">
        <f>R5+S5</f>
        <v>0</v>
      </c>
      <c r="U5" s="27" t="s">
        <v>46</v>
      </c>
      <c r="V5" s="172" t="s">
        <v>46</v>
      </c>
      <c r="W5" s="154">
        <v>0</v>
      </c>
      <c r="X5" s="154">
        <v>0</v>
      </c>
      <c r="Y5" s="154">
        <f>W5+X5</f>
        <v>0</v>
      </c>
      <c r="Z5" s="27" t="s">
        <v>46</v>
      </c>
      <c r="AA5" s="172" t="s">
        <v>46</v>
      </c>
      <c r="AB5" s="154">
        <v>0</v>
      </c>
      <c r="AC5" s="154">
        <v>0</v>
      </c>
      <c r="AD5" s="154">
        <f>AB5+AC5</f>
        <v>0</v>
      </c>
      <c r="AE5" s="27" t="s">
        <v>46</v>
      </c>
      <c r="AF5" s="172" t="s">
        <v>46</v>
      </c>
      <c r="AG5" s="154">
        <v>0</v>
      </c>
      <c r="AH5" s="154">
        <v>0</v>
      </c>
      <c r="AI5" s="154">
        <f>AG5+AH5</f>
        <v>0</v>
      </c>
      <c r="AJ5" s="27" t="s">
        <v>46</v>
      </c>
      <c r="AK5" s="172" t="s">
        <v>46</v>
      </c>
      <c r="AL5" s="154">
        <v>0</v>
      </c>
      <c r="AM5" s="154">
        <v>0</v>
      </c>
      <c r="AN5" s="154">
        <f>AL5+AM5</f>
        <v>0</v>
      </c>
      <c r="AO5" s="27" t="s">
        <v>46</v>
      </c>
      <c r="AP5" s="172" t="s">
        <v>46</v>
      </c>
      <c r="AQ5" s="154">
        <v>0</v>
      </c>
      <c r="AR5" s="154">
        <v>0</v>
      </c>
      <c r="AS5" s="154">
        <f>AQ5+AR5</f>
        <v>0</v>
      </c>
      <c r="AT5" s="27" t="s">
        <v>46</v>
      </c>
      <c r="AU5" s="173" t="s">
        <v>46</v>
      </c>
      <c r="AV5" s="154">
        <v>0</v>
      </c>
      <c r="AW5" s="154">
        <v>0</v>
      </c>
      <c r="AX5" s="154">
        <f>AV5+AW5</f>
        <v>0</v>
      </c>
      <c r="AY5" s="27" t="s">
        <v>46</v>
      </c>
      <c r="AZ5" s="173" t="s">
        <v>46</v>
      </c>
    </row>
    <row r="6" spans="1:52" ht="18" customHeight="1" x14ac:dyDescent="0.35">
      <c r="A6" s="33"/>
      <c r="B6" s="25" t="s">
        <v>48</v>
      </c>
      <c r="C6" s="78">
        <v>0</v>
      </c>
      <c r="D6" s="78">
        <v>0</v>
      </c>
      <c r="E6" s="78">
        <f>SUM(C6:D6)</f>
        <v>0</v>
      </c>
      <c r="F6" s="28" t="s">
        <v>46</v>
      </c>
      <c r="G6" s="137" t="s">
        <v>46</v>
      </c>
      <c r="H6" s="78">
        <v>0</v>
      </c>
      <c r="I6" s="78">
        <v>1</v>
      </c>
      <c r="J6" s="160">
        <v>1</v>
      </c>
      <c r="K6" s="28">
        <f>H6/J6</f>
        <v>0</v>
      </c>
      <c r="L6" s="137">
        <f t="shared" ref="L6:L36" si="0">I6/J6</f>
        <v>1</v>
      </c>
      <c r="M6" s="78">
        <v>0</v>
      </c>
      <c r="N6" s="78">
        <v>0</v>
      </c>
      <c r="O6" s="78">
        <f>M6+N6</f>
        <v>0</v>
      </c>
      <c r="P6" s="28" t="s">
        <v>46</v>
      </c>
      <c r="Q6" s="137" t="s">
        <v>46</v>
      </c>
      <c r="R6" s="78">
        <v>0</v>
      </c>
      <c r="S6" s="78">
        <v>1</v>
      </c>
      <c r="T6" s="78">
        <f t="shared" ref="T6" si="1">R6+S6</f>
        <v>1</v>
      </c>
      <c r="U6" s="28">
        <f>R6/T6</f>
        <v>0</v>
      </c>
      <c r="V6" s="137" t="s">
        <v>46</v>
      </c>
      <c r="W6" s="78">
        <v>0</v>
      </c>
      <c r="X6" s="78">
        <v>0</v>
      </c>
      <c r="Y6" s="78">
        <f t="shared" ref="Y6" si="2">W6+X6</f>
        <v>0</v>
      </c>
      <c r="Z6" s="28" t="s">
        <v>46</v>
      </c>
      <c r="AA6" s="137" t="s">
        <v>46</v>
      </c>
      <c r="AB6" s="78">
        <v>0</v>
      </c>
      <c r="AC6" s="78">
        <v>0</v>
      </c>
      <c r="AD6" s="78">
        <f t="shared" ref="AD6" si="3">AB6+AC6</f>
        <v>0</v>
      </c>
      <c r="AE6" s="28" t="s">
        <v>46</v>
      </c>
      <c r="AF6" s="137" t="s">
        <v>46</v>
      </c>
      <c r="AG6" s="78">
        <v>0</v>
      </c>
      <c r="AH6" s="78">
        <v>0</v>
      </c>
      <c r="AI6" s="78">
        <f t="shared" ref="AI6" si="4">AG6+AH6</f>
        <v>0</v>
      </c>
      <c r="AJ6" s="28" t="s">
        <v>46</v>
      </c>
      <c r="AK6" s="137" t="s">
        <v>46</v>
      </c>
      <c r="AL6" s="78">
        <v>0</v>
      </c>
      <c r="AM6" s="78">
        <v>0</v>
      </c>
      <c r="AN6" s="78">
        <f t="shared" ref="AN6" si="5">AL6+AM6</f>
        <v>0</v>
      </c>
      <c r="AO6" s="28" t="s">
        <v>46</v>
      </c>
      <c r="AP6" s="137" t="s">
        <v>46</v>
      </c>
      <c r="AQ6" s="78">
        <v>0</v>
      </c>
      <c r="AR6" s="78">
        <v>0</v>
      </c>
      <c r="AS6" s="78">
        <f t="shared" ref="AS6" si="6">AQ6+AR6</f>
        <v>0</v>
      </c>
      <c r="AT6" s="28" t="s">
        <v>46</v>
      </c>
      <c r="AU6" s="138" t="s">
        <v>46</v>
      </c>
      <c r="AV6" s="78">
        <v>0</v>
      </c>
      <c r="AW6" s="78">
        <v>0</v>
      </c>
      <c r="AX6" s="78">
        <f t="shared" ref="AX6:AX7" si="7">AV6+AW6</f>
        <v>0</v>
      </c>
      <c r="AY6" s="28" t="s">
        <v>46</v>
      </c>
      <c r="AZ6" s="138" t="s">
        <v>46</v>
      </c>
    </row>
    <row r="7" spans="1:52" ht="18" customHeight="1" x14ac:dyDescent="0.35">
      <c r="A7" s="33"/>
      <c r="B7" s="25" t="s">
        <v>49</v>
      </c>
      <c r="C7" s="78">
        <v>0</v>
      </c>
      <c r="D7" s="78">
        <v>1</v>
      </c>
      <c r="E7" s="78">
        <f>SUM(C7:D7)</f>
        <v>1</v>
      </c>
      <c r="F7" s="28">
        <f>C7/E7</f>
        <v>0</v>
      </c>
      <c r="G7" s="137">
        <f t="shared" ref="G7:G36" si="8">D7/E7</f>
        <v>1</v>
      </c>
      <c r="H7" s="78">
        <v>0</v>
      </c>
      <c r="I7" s="78">
        <v>0</v>
      </c>
      <c r="J7" s="78">
        <v>0</v>
      </c>
      <c r="K7" s="28" t="s">
        <v>46</v>
      </c>
      <c r="L7" s="137" t="s">
        <v>46</v>
      </c>
      <c r="M7" s="78">
        <v>0</v>
      </c>
      <c r="N7" s="78">
        <v>0</v>
      </c>
      <c r="O7" s="78">
        <f>M7+N7</f>
        <v>0</v>
      </c>
      <c r="P7" s="28" t="s">
        <v>46</v>
      </c>
      <c r="Q7" s="137" t="s">
        <v>46</v>
      </c>
      <c r="R7" s="78">
        <v>0</v>
      </c>
      <c r="S7" s="78">
        <v>1</v>
      </c>
      <c r="T7" s="78">
        <f t="shared" ref="T7" si="9">R7+S7</f>
        <v>1</v>
      </c>
      <c r="U7" s="28">
        <f>R7/T7</f>
        <v>0</v>
      </c>
      <c r="V7" s="137" t="s">
        <v>46</v>
      </c>
      <c r="W7" s="78">
        <v>0</v>
      </c>
      <c r="X7" s="78">
        <v>0</v>
      </c>
      <c r="Y7" s="78">
        <f t="shared" ref="Y7" si="10">W7+X7</f>
        <v>0</v>
      </c>
      <c r="Z7" s="28" t="s">
        <v>46</v>
      </c>
      <c r="AA7" s="137" t="s">
        <v>46</v>
      </c>
      <c r="AB7" s="78">
        <v>0</v>
      </c>
      <c r="AC7" s="78">
        <v>0</v>
      </c>
      <c r="AD7" s="78">
        <f t="shared" ref="AD7" si="11">AB7+AC7</f>
        <v>0</v>
      </c>
      <c r="AE7" s="28" t="s">
        <v>46</v>
      </c>
      <c r="AF7" s="137" t="s">
        <v>46</v>
      </c>
      <c r="AG7" s="78">
        <v>1</v>
      </c>
      <c r="AH7" s="78">
        <v>0</v>
      </c>
      <c r="AI7" s="78">
        <f t="shared" ref="AI7" si="12">AG7+AH7</f>
        <v>1</v>
      </c>
      <c r="AJ7" s="28">
        <f t="shared" ref="AJ7:AJ28" si="13">AG7/AI7</f>
        <v>1</v>
      </c>
      <c r="AK7" s="137">
        <f t="shared" ref="AK7:AK36" si="14">AH7/AI7</f>
        <v>0</v>
      </c>
      <c r="AL7" s="78">
        <v>0</v>
      </c>
      <c r="AM7" s="78">
        <v>2</v>
      </c>
      <c r="AN7" s="78">
        <f t="shared" ref="AN7" si="15">AL7+AM7</f>
        <v>2</v>
      </c>
      <c r="AO7" s="28">
        <f>AL7/AN7</f>
        <v>0</v>
      </c>
      <c r="AP7" s="137">
        <f t="shared" ref="AP7:AP36" si="16">AM7/AN7</f>
        <v>1</v>
      </c>
      <c r="AQ7" s="78">
        <v>1</v>
      </c>
      <c r="AR7" s="78">
        <v>0</v>
      </c>
      <c r="AS7" s="78">
        <f t="shared" ref="AS7" si="17">AQ7+AR7</f>
        <v>1</v>
      </c>
      <c r="AT7" s="28">
        <f>AQ7/AS7</f>
        <v>1</v>
      </c>
      <c r="AU7" s="138">
        <f t="shared" ref="AU7:AU36" si="18">AR7/AS7</f>
        <v>0</v>
      </c>
      <c r="AV7" s="78">
        <v>1</v>
      </c>
      <c r="AW7" s="78">
        <v>0</v>
      </c>
      <c r="AX7" s="78">
        <f t="shared" si="7"/>
        <v>1</v>
      </c>
      <c r="AY7" s="28">
        <f>AV7/AX7</f>
        <v>1</v>
      </c>
      <c r="AZ7" s="138">
        <f t="shared" ref="AZ7:AZ8" si="19">AW7/AX7</f>
        <v>0</v>
      </c>
    </row>
    <row r="8" spans="1:52" s="1" customFormat="1" ht="18" customHeight="1" x14ac:dyDescent="0.35">
      <c r="A8" s="34"/>
      <c r="B8" s="123" t="s">
        <v>23</v>
      </c>
      <c r="C8" s="98">
        <f>SUM(C5:C7)</f>
        <v>0</v>
      </c>
      <c r="D8" s="98">
        <f>SUM(D5:D7)</f>
        <v>1</v>
      </c>
      <c r="E8" s="98">
        <f>SUM(E5:E7)</f>
        <v>1</v>
      </c>
      <c r="F8" s="30">
        <v>0</v>
      </c>
      <c r="G8" s="139">
        <f t="shared" si="8"/>
        <v>1</v>
      </c>
      <c r="H8" s="98">
        <f>SUM(H5:H7)</f>
        <v>0</v>
      </c>
      <c r="I8" s="98">
        <f>SUM(I5:I7)</f>
        <v>1</v>
      </c>
      <c r="J8" s="98">
        <f t="shared" ref="J8:J19" si="20">SUM(H8:I8)</f>
        <v>1</v>
      </c>
      <c r="K8" s="30">
        <v>0</v>
      </c>
      <c r="L8" s="139">
        <f t="shared" si="0"/>
        <v>1</v>
      </c>
      <c r="M8" s="97">
        <f>SUM(M5:M7)</f>
        <v>0</v>
      </c>
      <c r="N8" s="97">
        <f>SUM(N5:N7)</f>
        <v>0</v>
      </c>
      <c r="O8" s="97">
        <f>SUM(M8:N8)</f>
        <v>0</v>
      </c>
      <c r="P8" s="140" t="s">
        <v>46</v>
      </c>
      <c r="Q8" s="139" t="s">
        <v>46</v>
      </c>
      <c r="R8" s="97">
        <f>SUM(R5:R7)</f>
        <v>0</v>
      </c>
      <c r="S8" s="97">
        <f>SUM(S5:S7)</f>
        <v>2</v>
      </c>
      <c r="T8" s="97">
        <f>SUM(R8:S8)</f>
        <v>2</v>
      </c>
      <c r="U8" s="30">
        <v>0</v>
      </c>
      <c r="V8" s="139" t="s">
        <v>46</v>
      </c>
      <c r="W8" s="97">
        <f>SUM(W5:W7)</f>
        <v>0</v>
      </c>
      <c r="X8" s="97">
        <f>SUM(X5:X7)</f>
        <v>0</v>
      </c>
      <c r="Y8" s="97">
        <f>SUM(W8:X8)</f>
        <v>0</v>
      </c>
      <c r="Z8" s="140" t="s">
        <v>46</v>
      </c>
      <c r="AA8" s="139" t="s">
        <v>46</v>
      </c>
      <c r="AB8" s="97">
        <f>SUM(AB5:AB7)</f>
        <v>0</v>
      </c>
      <c r="AC8" s="97">
        <f>SUM(AC5:AC7)</f>
        <v>0</v>
      </c>
      <c r="AD8" s="97">
        <f>SUM(AB8:AC8)</f>
        <v>0</v>
      </c>
      <c r="AE8" s="140" t="s">
        <v>46</v>
      </c>
      <c r="AF8" s="139" t="s">
        <v>46</v>
      </c>
      <c r="AG8" s="97">
        <f>SUM(AG5:AG7)</f>
        <v>1</v>
      </c>
      <c r="AH8" s="97">
        <f>SUM(AH5:AH7)</f>
        <v>0</v>
      </c>
      <c r="AI8" s="97">
        <f>SUM(AG8:AH8)</f>
        <v>1</v>
      </c>
      <c r="AJ8" s="30">
        <f t="shared" si="13"/>
        <v>1</v>
      </c>
      <c r="AK8" s="139">
        <f t="shared" si="14"/>
        <v>0</v>
      </c>
      <c r="AL8" s="97">
        <f>SUM(AL5:AL7)</f>
        <v>0</v>
      </c>
      <c r="AM8" s="97">
        <f>SUM(AM5:AM7)</f>
        <v>2</v>
      </c>
      <c r="AN8" s="97">
        <f>SUM(AL8:AM8)</f>
        <v>2</v>
      </c>
      <c r="AO8" s="30">
        <f>AL8/AN8</f>
        <v>0</v>
      </c>
      <c r="AP8" s="139">
        <f t="shared" si="16"/>
        <v>1</v>
      </c>
      <c r="AQ8" s="97">
        <f>SUM(AQ5:AQ7)</f>
        <v>1</v>
      </c>
      <c r="AR8" s="97">
        <f>SUM(AR5:AR7)</f>
        <v>0</v>
      </c>
      <c r="AS8" s="97">
        <f>SUM(AQ8:AR8)</f>
        <v>1</v>
      </c>
      <c r="AT8" s="30">
        <f>AQ8/AS8</f>
        <v>1</v>
      </c>
      <c r="AU8" s="37">
        <f t="shared" si="18"/>
        <v>0</v>
      </c>
      <c r="AV8" s="97">
        <f>SUM(AV5:AV7)</f>
        <v>1</v>
      </c>
      <c r="AW8" s="97">
        <f>SUM(AW5:AW7)</f>
        <v>0</v>
      </c>
      <c r="AX8" s="97">
        <f>SUM(AV8:AW8)</f>
        <v>1</v>
      </c>
      <c r="AY8" s="30">
        <f>AV8/AX8</f>
        <v>1</v>
      </c>
      <c r="AZ8" s="37">
        <f t="shared" si="19"/>
        <v>0</v>
      </c>
    </row>
    <row r="9" spans="1:52" ht="18" customHeight="1" x14ac:dyDescent="0.35">
      <c r="A9" s="25" t="s">
        <v>10</v>
      </c>
      <c r="B9" s="25" t="s">
        <v>47</v>
      </c>
      <c r="C9" s="78">
        <v>0</v>
      </c>
      <c r="D9" s="78">
        <v>1</v>
      </c>
      <c r="E9" s="78">
        <f>SUM(C9:D9)</f>
        <v>1</v>
      </c>
      <c r="F9" s="28">
        <f t="shared" ref="F9:F20" si="21">C9/E9</f>
        <v>0</v>
      </c>
      <c r="G9" s="137">
        <f t="shared" si="8"/>
        <v>1</v>
      </c>
      <c r="H9" s="78">
        <v>0</v>
      </c>
      <c r="I9" s="78">
        <v>1</v>
      </c>
      <c r="J9" s="78">
        <f t="shared" si="20"/>
        <v>1</v>
      </c>
      <c r="K9" s="28">
        <f>H9/J9</f>
        <v>0</v>
      </c>
      <c r="L9" s="137">
        <f t="shared" si="0"/>
        <v>1</v>
      </c>
      <c r="M9" s="78">
        <v>0</v>
      </c>
      <c r="N9" s="78">
        <v>2</v>
      </c>
      <c r="O9" s="78">
        <f>M9+N9</f>
        <v>2</v>
      </c>
      <c r="P9" s="28">
        <f t="shared" ref="P9:P20" si="22">M9/O9</f>
        <v>0</v>
      </c>
      <c r="Q9" s="137">
        <f t="shared" ref="Q9:Q36" si="23">N9/O9</f>
        <v>1</v>
      </c>
      <c r="R9" s="78">
        <v>0</v>
      </c>
      <c r="S9" s="78">
        <v>0</v>
      </c>
      <c r="T9" s="78">
        <f>R9+S9</f>
        <v>0</v>
      </c>
      <c r="U9" s="28" t="s">
        <v>46</v>
      </c>
      <c r="V9" s="137" t="s">
        <v>46</v>
      </c>
      <c r="W9" s="78">
        <v>1</v>
      </c>
      <c r="X9" s="78">
        <v>0</v>
      </c>
      <c r="Y9" s="78">
        <f>W9+X9</f>
        <v>1</v>
      </c>
      <c r="Z9" s="28">
        <f>W9/Y9</f>
        <v>1</v>
      </c>
      <c r="AA9" s="137">
        <f t="shared" ref="AA9:AA36" si="24">X9/Y9</f>
        <v>0</v>
      </c>
      <c r="AB9" s="78">
        <v>0</v>
      </c>
      <c r="AC9" s="78">
        <v>0</v>
      </c>
      <c r="AD9" s="78">
        <f>AB9+AC9</f>
        <v>0</v>
      </c>
      <c r="AE9" s="28" t="s">
        <v>46</v>
      </c>
      <c r="AF9" s="137" t="s">
        <v>46</v>
      </c>
      <c r="AG9" s="78">
        <v>0</v>
      </c>
      <c r="AH9" s="78">
        <v>2</v>
      </c>
      <c r="AI9" s="78">
        <f>AG9+AH9</f>
        <v>2</v>
      </c>
      <c r="AJ9" s="28">
        <f t="shared" si="13"/>
        <v>0</v>
      </c>
      <c r="AK9" s="137">
        <f t="shared" si="14"/>
        <v>1</v>
      </c>
      <c r="AL9" s="78">
        <v>0</v>
      </c>
      <c r="AM9" s="78">
        <v>0</v>
      </c>
      <c r="AN9" s="78">
        <f>AL9+AM9</f>
        <v>0</v>
      </c>
      <c r="AO9" s="28" t="s">
        <v>46</v>
      </c>
      <c r="AP9" s="137" t="s">
        <v>46</v>
      </c>
      <c r="AQ9" s="78">
        <v>0</v>
      </c>
      <c r="AR9" s="78">
        <v>0</v>
      </c>
      <c r="AS9" s="78">
        <f>AQ9+AR9</f>
        <v>0</v>
      </c>
      <c r="AT9" s="28" t="s">
        <v>46</v>
      </c>
      <c r="AU9" s="138" t="s">
        <v>46</v>
      </c>
      <c r="AV9" s="78">
        <v>0</v>
      </c>
      <c r="AW9" s="78">
        <v>0</v>
      </c>
      <c r="AX9" s="78">
        <f>AV9+AW9</f>
        <v>0</v>
      </c>
      <c r="AY9" s="28" t="s">
        <v>46</v>
      </c>
      <c r="AZ9" s="138" t="s">
        <v>46</v>
      </c>
    </row>
    <row r="10" spans="1:52" ht="18" customHeight="1" x14ac:dyDescent="0.35">
      <c r="A10" s="33"/>
      <c r="B10" s="25" t="s">
        <v>48</v>
      </c>
      <c r="C10" s="78">
        <v>1</v>
      </c>
      <c r="D10" s="78">
        <v>0</v>
      </c>
      <c r="E10" s="78">
        <f>SUM(C10:D10)</f>
        <v>1</v>
      </c>
      <c r="F10" s="28">
        <f t="shared" si="21"/>
        <v>1</v>
      </c>
      <c r="G10" s="137">
        <f t="shared" si="8"/>
        <v>0</v>
      </c>
      <c r="H10" s="78">
        <v>0</v>
      </c>
      <c r="I10" s="78">
        <v>0</v>
      </c>
      <c r="J10" s="78">
        <f t="shared" si="20"/>
        <v>0</v>
      </c>
      <c r="K10" s="28" t="s">
        <v>46</v>
      </c>
      <c r="L10" s="137" t="s">
        <v>46</v>
      </c>
      <c r="M10" s="78">
        <v>0</v>
      </c>
      <c r="N10" s="78">
        <v>1</v>
      </c>
      <c r="O10" s="78">
        <f>M10+N10</f>
        <v>1</v>
      </c>
      <c r="P10" s="28">
        <f t="shared" si="22"/>
        <v>0</v>
      </c>
      <c r="Q10" s="137">
        <f t="shared" si="23"/>
        <v>1</v>
      </c>
      <c r="R10" s="78">
        <v>0</v>
      </c>
      <c r="S10" s="78">
        <v>1</v>
      </c>
      <c r="T10" s="78">
        <f t="shared" ref="T10" si="25">R10+S10</f>
        <v>1</v>
      </c>
      <c r="U10" s="28">
        <f t="shared" ref="U10:U20" si="26">R10/T10</f>
        <v>0</v>
      </c>
      <c r="V10" s="137">
        <f t="shared" ref="V10:V36" si="27">S10/T10</f>
        <v>1</v>
      </c>
      <c r="W10" s="78">
        <v>0</v>
      </c>
      <c r="X10" s="78">
        <v>0</v>
      </c>
      <c r="Y10" s="78">
        <f t="shared" ref="Y10" si="28">W10+X10</f>
        <v>0</v>
      </c>
      <c r="Z10" s="28" t="s">
        <v>46</v>
      </c>
      <c r="AA10" s="137" t="s">
        <v>46</v>
      </c>
      <c r="AB10" s="78">
        <v>0</v>
      </c>
      <c r="AC10" s="78">
        <v>1</v>
      </c>
      <c r="AD10" s="78">
        <f t="shared" ref="AD10" si="29">AB10+AC10</f>
        <v>1</v>
      </c>
      <c r="AE10" s="28">
        <f>AB10/AD10</f>
        <v>0</v>
      </c>
      <c r="AF10" s="137">
        <f t="shared" ref="AF10:AF36" si="30">AC10/AD10</f>
        <v>1</v>
      </c>
      <c r="AG10" s="78">
        <v>1</v>
      </c>
      <c r="AH10" s="78">
        <v>0</v>
      </c>
      <c r="AI10" s="78">
        <f t="shared" ref="AI10" si="31">AG10+AH10</f>
        <v>1</v>
      </c>
      <c r="AJ10" s="28">
        <f t="shared" si="13"/>
        <v>1</v>
      </c>
      <c r="AK10" s="137">
        <f t="shared" si="14"/>
        <v>0</v>
      </c>
      <c r="AL10" s="78">
        <v>1</v>
      </c>
      <c r="AM10" s="78">
        <v>2</v>
      </c>
      <c r="AN10" s="78">
        <f t="shared" ref="AN10" si="32">AL10+AM10</f>
        <v>3</v>
      </c>
      <c r="AO10" s="28">
        <f t="shared" ref="AO10:AO20" si="33">AL10/AN10</f>
        <v>0.33333333333333331</v>
      </c>
      <c r="AP10" s="137">
        <f t="shared" si="16"/>
        <v>0.66666666666666663</v>
      </c>
      <c r="AQ10" s="78">
        <v>0</v>
      </c>
      <c r="AR10" s="78">
        <v>1</v>
      </c>
      <c r="AS10" s="78">
        <f t="shared" ref="AS10" si="34">AQ10+AR10</f>
        <v>1</v>
      </c>
      <c r="AT10" s="28">
        <f t="shared" ref="AT10:AT20" si="35">AQ10/AS10</f>
        <v>0</v>
      </c>
      <c r="AU10" s="138">
        <f t="shared" si="18"/>
        <v>1</v>
      </c>
      <c r="AV10" s="78">
        <v>1</v>
      </c>
      <c r="AW10" s="78">
        <v>0</v>
      </c>
      <c r="AX10" s="78">
        <f t="shared" ref="AX10:AX11" si="36">AV10+AW10</f>
        <v>1</v>
      </c>
      <c r="AY10" s="28">
        <f t="shared" ref="AY10:AY17" si="37">AV10/AX10</f>
        <v>1</v>
      </c>
      <c r="AZ10" s="138">
        <f t="shared" ref="AZ10:AZ17" si="38">AW10/AX10</f>
        <v>0</v>
      </c>
    </row>
    <row r="11" spans="1:52" ht="18" customHeight="1" x14ac:dyDescent="0.35">
      <c r="A11" s="33"/>
      <c r="B11" s="25" t="s">
        <v>49</v>
      </c>
      <c r="C11" s="78">
        <v>0</v>
      </c>
      <c r="D11" s="78">
        <v>1</v>
      </c>
      <c r="E11" s="78">
        <f>SUM(C11:D11)</f>
        <v>1</v>
      </c>
      <c r="F11" s="28">
        <f t="shared" si="21"/>
        <v>0</v>
      </c>
      <c r="G11" s="137">
        <f t="shared" si="8"/>
        <v>1</v>
      </c>
      <c r="H11" s="78">
        <v>4</v>
      </c>
      <c r="I11" s="78">
        <v>3</v>
      </c>
      <c r="J11" s="78">
        <f t="shared" si="20"/>
        <v>7</v>
      </c>
      <c r="K11" s="28">
        <f t="shared" ref="K11:K21" si="39">H11/J11</f>
        <v>0.5714285714285714</v>
      </c>
      <c r="L11" s="137">
        <f t="shared" si="0"/>
        <v>0.42857142857142855</v>
      </c>
      <c r="M11" s="78">
        <v>0</v>
      </c>
      <c r="N11" s="78">
        <v>1</v>
      </c>
      <c r="O11" s="78">
        <f>M11+N11</f>
        <v>1</v>
      </c>
      <c r="P11" s="28">
        <f t="shared" si="22"/>
        <v>0</v>
      </c>
      <c r="Q11" s="137">
        <f t="shared" si="23"/>
        <v>1</v>
      </c>
      <c r="R11" s="78">
        <v>1</v>
      </c>
      <c r="S11" s="78">
        <v>2</v>
      </c>
      <c r="T11" s="78">
        <f t="shared" ref="T11" si="40">R11+S11</f>
        <v>3</v>
      </c>
      <c r="U11" s="28">
        <f t="shared" si="26"/>
        <v>0.33333333333333331</v>
      </c>
      <c r="V11" s="137">
        <f t="shared" si="27"/>
        <v>0.66666666666666663</v>
      </c>
      <c r="W11" s="78">
        <v>0</v>
      </c>
      <c r="X11" s="78">
        <v>1</v>
      </c>
      <c r="Y11" s="78">
        <f t="shared" ref="Y11" si="41">W11+X11</f>
        <v>1</v>
      </c>
      <c r="Z11" s="28">
        <f t="shared" ref="Z11:Z20" si="42">W11/Y11</f>
        <v>0</v>
      </c>
      <c r="AA11" s="137">
        <f t="shared" si="24"/>
        <v>1</v>
      </c>
      <c r="AB11" s="78">
        <v>0</v>
      </c>
      <c r="AC11" s="78">
        <v>0</v>
      </c>
      <c r="AD11" s="78">
        <f t="shared" ref="AD11" si="43">AB11+AC11</f>
        <v>0</v>
      </c>
      <c r="AE11" s="28" t="s">
        <v>46</v>
      </c>
      <c r="AF11" s="137" t="s">
        <v>46</v>
      </c>
      <c r="AG11" s="78">
        <v>1</v>
      </c>
      <c r="AH11" s="78">
        <v>1</v>
      </c>
      <c r="AI11" s="78">
        <f t="shared" ref="AI11" si="44">AG11+AH11</f>
        <v>2</v>
      </c>
      <c r="AJ11" s="28">
        <f t="shared" si="13"/>
        <v>0.5</v>
      </c>
      <c r="AK11" s="137">
        <f t="shared" si="14"/>
        <v>0.5</v>
      </c>
      <c r="AL11" s="78">
        <v>3</v>
      </c>
      <c r="AM11" s="78">
        <v>1</v>
      </c>
      <c r="AN11" s="78">
        <f t="shared" ref="AN11" si="45">AL11+AM11</f>
        <v>4</v>
      </c>
      <c r="AO11" s="28">
        <f t="shared" si="33"/>
        <v>0.75</v>
      </c>
      <c r="AP11" s="137">
        <f t="shared" si="16"/>
        <v>0.25</v>
      </c>
      <c r="AQ11" s="78">
        <v>1</v>
      </c>
      <c r="AR11" s="78">
        <v>0</v>
      </c>
      <c r="AS11" s="78">
        <f t="shared" ref="AS11" si="46">AQ11+AR11</f>
        <v>1</v>
      </c>
      <c r="AT11" s="28">
        <f t="shared" si="35"/>
        <v>1</v>
      </c>
      <c r="AU11" s="138">
        <f t="shared" si="18"/>
        <v>0</v>
      </c>
      <c r="AV11" s="78">
        <v>0</v>
      </c>
      <c r="AW11" s="78">
        <v>1</v>
      </c>
      <c r="AX11" s="78">
        <f t="shared" si="36"/>
        <v>1</v>
      </c>
      <c r="AY11" s="28">
        <f t="shared" si="37"/>
        <v>0</v>
      </c>
      <c r="AZ11" s="138">
        <f t="shared" si="38"/>
        <v>1</v>
      </c>
    </row>
    <row r="12" spans="1:52" s="1" customFormat="1" ht="18" customHeight="1" x14ac:dyDescent="0.35">
      <c r="A12" s="34"/>
      <c r="B12" s="123" t="s">
        <v>23</v>
      </c>
      <c r="C12" s="98">
        <f>SUM(C9:C11)</f>
        <v>1</v>
      </c>
      <c r="D12" s="98">
        <f>SUM(D9:D11)</f>
        <v>2</v>
      </c>
      <c r="E12" s="98">
        <f>SUM(E9:E11)</f>
        <v>3</v>
      </c>
      <c r="F12" s="30">
        <f t="shared" si="21"/>
        <v>0.33333333333333331</v>
      </c>
      <c r="G12" s="139">
        <f t="shared" si="8"/>
        <v>0.66666666666666663</v>
      </c>
      <c r="H12" s="98">
        <f>SUM(H9:H11)</f>
        <v>4</v>
      </c>
      <c r="I12" s="98">
        <f>SUM(I9:I11)</f>
        <v>4</v>
      </c>
      <c r="J12" s="98">
        <f t="shared" si="20"/>
        <v>8</v>
      </c>
      <c r="K12" s="30">
        <f t="shared" si="39"/>
        <v>0.5</v>
      </c>
      <c r="L12" s="139">
        <f t="shared" si="0"/>
        <v>0.5</v>
      </c>
      <c r="M12" s="97">
        <f>SUM(M9:M11)</f>
        <v>0</v>
      </c>
      <c r="N12" s="97">
        <f>SUM(N9:N11)</f>
        <v>4</v>
      </c>
      <c r="O12" s="97">
        <f>SUM(M12:N12)</f>
        <v>4</v>
      </c>
      <c r="P12" s="30">
        <f t="shared" si="22"/>
        <v>0</v>
      </c>
      <c r="Q12" s="139">
        <f t="shared" si="23"/>
        <v>1</v>
      </c>
      <c r="R12" s="97">
        <f>SUM(R9:R11)</f>
        <v>1</v>
      </c>
      <c r="S12" s="97">
        <f>SUM(S9:S11)</f>
        <v>3</v>
      </c>
      <c r="T12" s="97">
        <f>SUM(R12:S12)</f>
        <v>4</v>
      </c>
      <c r="U12" s="30">
        <f t="shared" si="26"/>
        <v>0.25</v>
      </c>
      <c r="V12" s="139">
        <f t="shared" si="27"/>
        <v>0.75</v>
      </c>
      <c r="W12" s="97">
        <f>SUM(W9:W11)</f>
        <v>1</v>
      </c>
      <c r="X12" s="97">
        <f>SUM(X9:X11)</f>
        <v>1</v>
      </c>
      <c r="Y12" s="97">
        <f>SUM(W12:X12)</f>
        <v>2</v>
      </c>
      <c r="Z12" s="30">
        <f t="shared" si="42"/>
        <v>0.5</v>
      </c>
      <c r="AA12" s="139">
        <f t="shared" si="24"/>
        <v>0.5</v>
      </c>
      <c r="AB12" s="97">
        <f>SUM(AB9:AB11)</f>
        <v>0</v>
      </c>
      <c r="AC12" s="97">
        <f>SUM(AC9:AC11)</f>
        <v>1</v>
      </c>
      <c r="AD12" s="97">
        <f>SUM(AB12:AC12)</f>
        <v>1</v>
      </c>
      <c r="AE12" s="30">
        <f>AB12/AD12</f>
        <v>0</v>
      </c>
      <c r="AF12" s="139">
        <f t="shared" si="30"/>
        <v>1</v>
      </c>
      <c r="AG12" s="97">
        <f>SUM(AG9:AG11)</f>
        <v>2</v>
      </c>
      <c r="AH12" s="97">
        <f>SUM(AH9:AH11)</f>
        <v>3</v>
      </c>
      <c r="AI12" s="97">
        <f>SUM(AG12:AH12)</f>
        <v>5</v>
      </c>
      <c r="AJ12" s="30">
        <f t="shared" si="13"/>
        <v>0.4</v>
      </c>
      <c r="AK12" s="139">
        <f t="shared" si="14"/>
        <v>0.6</v>
      </c>
      <c r="AL12" s="97">
        <f>SUM(AL9:AL11)</f>
        <v>4</v>
      </c>
      <c r="AM12" s="97">
        <f>SUM(AM9:AM11)</f>
        <v>3</v>
      </c>
      <c r="AN12" s="97">
        <f>SUM(AL12:AM12)</f>
        <v>7</v>
      </c>
      <c r="AO12" s="30">
        <f t="shared" si="33"/>
        <v>0.5714285714285714</v>
      </c>
      <c r="AP12" s="139">
        <f t="shared" si="16"/>
        <v>0.42857142857142855</v>
      </c>
      <c r="AQ12" s="97">
        <f>SUM(AQ9:AQ11)</f>
        <v>1</v>
      </c>
      <c r="AR12" s="97">
        <f>SUM(AR9:AR11)</f>
        <v>1</v>
      </c>
      <c r="AS12" s="97">
        <f>SUM(AQ12:AR12)</f>
        <v>2</v>
      </c>
      <c r="AT12" s="30">
        <f t="shared" si="35"/>
        <v>0.5</v>
      </c>
      <c r="AU12" s="37">
        <f t="shared" si="18"/>
        <v>0.5</v>
      </c>
      <c r="AV12" s="97">
        <f>SUM(AV9:AV11)</f>
        <v>1</v>
      </c>
      <c r="AW12" s="97">
        <f>SUM(AW9:AW11)</f>
        <v>1</v>
      </c>
      <c r="AX12" s="97">
        <f>SUM(AV12:AW12)</f>
        <v>2</v>
      </c>
      <c r="AY12" s="30">
        <f t="shared" si="37"/>
        <v>0.5</v>
      </c>
      <c r="AZ12" s="37">
        <f t="shared" si="38"/>
        <v>0.5</v>
      </c>
    </row>
    <row r="13" spans="1:52" ht="18" customHeight="1" x14ac:dyDescent="0.35">
      <c r="A13" s="25" t="s">
        <v>11</v>
      </c>
      <c r="B13" s="25" t="s">
        <v>47</v>
      </c>
      <c r="C13" s="78">
        <v>1</v>
      </c>
      <c r="D13" s="78">
        <v>3</v>
      </c>
      <c r="E13" s="78">
        <f>SUM(C13:D13)</f>
        <v>4</v>
      </c>
      <c r="F13" s="28">
        <f t="shared" si="21"/>
        <v>0.25</v>
      </c>
      <c r="G13" s="137">
        <f t="shared" si="8"/>
        <v>0.75</v>
      </c>
      <c r="H13" s="78">
        <v>0</v>
      </c>
      <c r="I13" s="78">
        <v>4</v>
      </c>
      <c r="J13" s="78">
        <f t="shared" si="20"/>
        <v>4</v>
      </c>
      <c r="K13" s="28">
        <f t="shared" si="39"/>
        <v>0</v>
      </c>
      <c r="L13" s="137">
        <f t="shared" si="0"/>
        <v>1</v>
      </c>
      <c r="M13" s="78">
        <v>0</v>
      </c>
      <c r="N13" s="78">
        <v>3</v>
      </c>
      <c r="O13" s="78">
        <f>M13+N13</f>
        <v>3</v>
      </c>
      <c r="P13" s="28">
        <f t="shared" si="22"/>
        <v>0</v>
      </c>
      <c r="Q13" s="137">
        <f t="shared" si="23"/>
        <v>1</v>
      </c>
      <c r="R13" s="78">
        <v>0</v>
      </c>
      <c r="S13" s="78">
        <v>2</v>
      </c>
      <c r="T13" s="78">
        <f>R13+S13</f>
        <v>2</v>
      </c>
      <c r="U13" s="28">
        <f t="shared" si="26"/>
        <v>0</v>
      </c>
      <c r="V13" s="137">
        <f t="shared" si="27"/>
        <v>1</v>
      </c>
      <c r="W13" s="78">
        <v>0</v>
      </c>
      <c r="X13" s="78">
        <v>1</v>
      </c>
      <c r="Y13" s="78">
        <f>W13+X13</f>
        <v>1</v>
      </c>
      <c r="Z13" s="28">
        <f t="shared" si="42"/>
        <v>0</v>
      </c>
      <c r="AA13" s="137">
        <f t="shared" si="24"/>
        <v>1</v>
      </c>
      <c r="AB13" s="78">
        <v>0</v>
      </c>
      <c r="AC13" s="78">
        <v>0</v>
      </c>
      <c r="AD13" s="78">
        <f>AB13+AC13</f>
        <v>0</v>
      </c>
      <c r="AE13" s="28" t="s">
        <v>46</v>
      </c>
      <c r="AF13" s="137" t="s">
        <v>46</v>
      </c>
      <c r="AG13" s="78">
        <v>0</v>
      </c>
      <c r="AH13" s="78">
        <v>1</v>
      </c>
      <c r="AI13" s="78">
        <f>AG13+AH13</f>
        <v>1</v>
      </c>
      <c r="AJ13" s="28">
        <f t="shared" si="13"/>
        <v>0</v>
      </c>
      <c r="AK13" s="137">
        <f t="shared" si="14"/>
        <v>1</v>
      </c>
      <c r="AL13" s="78">
        <v>0</v>
      </c>
      <c r="AM13" s="78">
        <v>2</v>
      </c>
      <c r="AN13" s="78">
        <f>AL13+AM13</f>
        <v>2</v>
      </c>
      <c r="AO13" s="28">
        <f t="shared" si="33"/>
        <v>0</v>
      </c>
      <c r="AP13" s="137">
        <f t="shared" si="16"/>
        <v>1</v>
      </c>
      <c r="AQ13" s="78">
        <v>1</v>
      </c>
      <c r="AR13" s="78">
        <v>3</v>
      </c>
      <c r="AS13" s="78">
        <f>AQ13+AR13</f>
        <v>4</v>
      </c>
      <c r="AT13" s="28">
        <f t="shared" si="35"/>
        <v>0.25</v>
      </c>
      <c r="AU13" s="138">
        <f t="shared" si="18"/>
        <v>0.75</v>
      </c>
      <c r="AV13" s="78">
        <v>1</v>
      </c>
      <c r="AW13" s="78">
        <v>1</v>
      </c>
      <c r="AX13" s="78">
        <f>AV13+AW13</f>
        <v>2</v>
      </c>
      <c r="AY13" s="28">
        <f t="shared" si="37"/>
        <v>0.5</v>
      </c>
      <c r="AZ13" s="138">
        <f t="shared" si="38"/>
        <v>0.5</v>
      </c>
    </row>
    <row r="14" spans="1:52" ht="18" customHeight="1" x14ac:dyDescent="0.35">
      <c r="A14" s="33"/>
      <c r="B14" s="25" t="s">
        <v>48</v>
      </c>
      <c r="C14" s="78">
        <v>2</v>
      </c>
      <c r="D14" s="78">
        <v>2</v>
      </c>
      <c r="E14" s="78">
        <f>SUM(C14:D14)</f>
        <v>4</v>
      </c>
      <c r="F14" s="28">
        <f t="shared" si="21"/>
        <v>0.5</v>
      </c>
      <c r="G14" s="137">
        <f t="shared" si="8"/>
        <v>0.5</v>
      </c>
      <c r="H14" s="78">
        <v>0</v>
      </c>
      <c r="I14" s="78">
        <v>4</v>
      </c>
      <c r="J14" s="78">
        <f t="shared" si="20"/>
        <v>4</v>
      </c>
      <c r="K14" s="28">
        <f t="shared" si="39"/>
        <v>0</v>
      </c>
      <c r="L14" s="137">
        <f t="shared" si="0"/>
        <v>1</v>
      </c>
      <c r="M14" s="78">
        <v>0</v>
      </c>
      <c r="N14" s="78">
        <v>1</v>
      </c>
      <c r="O14" s="78">
        <f>M14+N14</f>
        <v>1</v>
      </c>
      <c r="P14" s="28">
        <f t="shared" si="22"/>
        <v>0</v>
      </c>
      <c r="Q14" s="137">
        <f t="shared" si="23"/>
        <v>1</v>
      </c>
      <c r="R14" s="78">
        <v>0</v>
      </c>
      <c r="S14" s="78">
        <v>1</v>
      </c>
      <c r="T14" s="78">
        <f t="shared" ref="T14" si="47">R14+S14</f>
        <v>1</v>
      </c>
      <c r="U14" s="28">
        <f t="shared" si="26"/>
        <v>0</v>
      </c>
      <c r="V14" s="137">
        <f t="shared" si="27"/>
        <v>1</v>
      </c>
      <c r="W14" s="78">
        <v>0</v>
      </c>
      <c r="X14" s="78">
        <v>1</v>
      </c>
      <c r="Y14" s="78">
        <f t="shared" ref="Y14" si="48">W14+X14</f>
        <v>1</v>
      </c>
      <c r="Z14" s="28">
        <f t="shared" si="42"/>
        <v>0</v>
      </c>
      <c r="AA14" s="137">
        <f t="shared" si="24"/>
        <v>1</v>
      </c>
      <c r="AB14" s="78">
        <v>0</v>
      </c>
      <c r="AC14" s="78">
        <v>3</v>
      </c>
      <c r="AD14" s="78">
        <f t="shared" ref="AD14" si="49">AB14+AC14</f>
        <v>3</v>
      </c>
      <c r="AE14" s="28">
        <f>AB14/AD14</f>
        <v>0</v>
      </c>
      <c r="AF14" s="137">
        <f t="shared" si="30"/>
        <v>1</v>
      </c>
      <c r="AG14" s="78">
        <v>1</v>
      </c>
      <c r="AH14" s="78">
        <v>1</v>
      </c>
      <c r="AI14" s="78">
        <f t="shared" ref="AI14" si="50">AG14+AH14</f>
        <v>2</v>
      </c>
      <c r="AJ14" s="28">
        <f t="shared" si="13"/>
        <v>0.5</v>
      </c>
      <c r="AK14" s="137">
        <f t="shared" si="14"/>
        <v>0.5</v>
      </c>
      <c r="AL14" s="78">
        <v>0</v>
      </c>
      <c r="AM14" s="78">
        <v>2</v>
      </c>
      <c r="AN14" s="78">
        <f t="shared" ref="AN14" si="51">AL14+AM14</f>
        <v>2</v>
      </c>
      <c r="AO14" s="28">
        <f t="shared" si="33"/>
        <v>0</v>
      </c>
      <c r="AP14" s="137">
        <f t="shared" si="16"/>
        <v>1</v>
      </c>
      <c r="AQ14" s="78">
        <v>1</v>
      </c>
      <c r="AR14" s="78">
        <v>1</v>
      </c>
      <c r="AS14" s="78">
        <f t="shared" ref="AS14" si="52">AQ14+AR14</f>
        <v>2</v>
      </c>
      <c r="AT14" s="28">
        <f t="shared" si="35"/>
        <v>0.5</v>
      </c>
      <c r="AU14" s="138">
        <f t="shared" si="18"/>
        <v>0.5</v>
      </c>
      <c r="AV14" s="78">
        <v>2</v>
      </c>
      <c r="AW14" s="78">
        <v>1</v>
      </c>
      <c r="AX14" s="78">
        <f t="shared" ref="AX14:AX15" si="53">AV14+AW14</f>
        <v>3</v>
      </c>
      <c r="AY14" s="28">
        <f t="shared" si="37"/>
        <v>0.66666666666666663</v>
      </c>
      <c r="AZ14" s="138">
        <f t="shared" si="38"/>
        <v>0.33333333333333331</v>
      </c>
    </row>
    <row r="15" spans="1:52" ht="18" customHeight="1" x14ac:dyDescent="0.35">
      <c r="A15" s="33"/>
      <c r="B15" s="25" t="s">
        <v>49</v>
      </c>
      <c r="C15" s="78">
        <v>1</v>
      </c>
      <c r="D15" s="78">
        <v>5</v>
      </c>
      <c r="E15" s="78">
        <f>SUM(C15:D15)</f>
        <v>6</v>
      </c>
      <c r="F15" s="28">
        <f t="shared" si="21"/>
        <v>0.16666666666666666</v>
      </c>
      <c r="G15" s="137">
        <f t="shared" si="8"/>
        <v>0.83333333333333337</v>
      </c>
      <c r="H15" s="78">
        <v>2</v>
      </c>
      <c r="I15" s="78">
        <v>3</v>
      </c>
      <c r="J15" s="78">
        <f t="shared" si="20"/>
        <v>5</v>
      </c>
      <c r="K15" s="28">
        <f t="shared" si="39"/>
        <v>0.4</v>
      </c>
      <c r="L15" s="137">
        <f t="shared" si="0"/>
        <v>0.6</v>
      </c>
      <c r="M15" s="78">
        <v>1</v>
      </c>
      <c r="N15" s="78">
        <v>3</v>
      </c>
      <c r="O15" s="78">
        <f>M15+N15</f>
        <v>4</v>
      </c>
      <c r="P15" s="28">
        <f t="shared" si="22"/>
        <v>0.25</v>
      </c>
      <c r="Q15" s="137">
        <f t="shared" si="23"/>
        <v>0.75</v>
      </c>
      <c r="R15" s="78">
        <v>1</v>
      </c>
      <c r="S15" s="78">
        <v>1</v>
      </c>
      <c r="T15" s="78">
        <f t="shared" ref="T15" si="54">R15+S15</f>
        <v>2</v>
      </c>
      <c r="U15" s="28">
        <f t="shared" si="26"/>
        <v>0.5</v>
      </c>
      <c r="V15" s="137">
        <f t="shared" si="27"/>
        <v>0.5</v>
      </c>
      <c r="W15" s="78">
        <v>4</v>
      </c>
      <c r="X15" s="78">
        <v>4</v>
      </c>
      <c r="Y15" s="78">
        <f t="shared" ref="Y15" si="55">W15+X15</f>
        <v>8</v>
      </c>
      <c r="Z15" s="28">
        <f t="shared" si="42"/>
        <v>0.5</v>
      </c>
      <c r="AA15" s="137">
        <f t="shared" si="24"/>
        <v>0.5</v>
      </c>
      <c r="AB15" s="78">
        <v>0</v>
      </c>
      <c r="AC15" s="78">
        <v>0</v>
      </c>
      <c r="AD15" s="78">
        <f t="shared" ref="AD15" si="56">AB15+AC15</f>
        <v>0</v>
      </c>
      <c r="AE15" s="28" t="s">
        <v>46</v>
      </c>
      <c r="AF15" s="137" t="s">
        <v>46</v>
      </c>
      <c r="AG15" s="78">
        <v>1</v>
      </c>
      <c r="AH15" s="78">
        <v>1</v>
      </c>
      <c r="AI15" s="78">
        <f t="shared" ref="AI15" si="57">AG15+AH15</f>
        <v>2</v>
      </c>
      <c r="AJ15" s="28">
        <f t="shared" si="13"/>
        <v>0.5</v>
      </c>
      <c r="AK15" s="137">
        <f t="shared" si="14"/>
        <v>0.5</v>
      </c>
      <c r="AL15" s="78">
        <v>2</v>
      </c>
      <c r="AM15" s="78">
        <v>3</v>
      </c>
      <c r="AN15" s="78">
        <f t="shared" ref="AN15" si="58">AL15+AM15</f>
        <v>5</v>
      </c>
      <c r="AO15" s="28">
        <f t="shared" si="33"/>
        <v>0.4</v>
      </c>
      <c r="AP15" s="137">
        <f t="shared" si="16"/>
        <v>0.6</v>
      </c>
      <c r="AQ15" s="78">
        <v>2</v>
      </c>
      <c r="AR15" s="78">
        <v>1</v>
      </c>
      <c r="AS15" s="78">
        <f t="shared" ref="AS15" si="59">AQ15+AR15</f>
        <v>3</v>
      </c>
      <c r="AT15" s="28">
        <f t="shared" si="35"/>
        <v>0.66666666666666663</v>
      </c>
      <c r="AU15" s="138">
        <f t="shared" si="18"/>
        <v>0.33333333333333331</v>
      </c>
      <c r="AV15" s="78">
        <v>3</v>
      </c>
      <c r="AW15" s="78">
        <v>1</v>
      </c>
      <c r="AX15" s="78">
        <f t="shared" si="53"/>
        <v>4</v>
      </c>
      <c r="AY15" s="28">
        <f t="shared" si="37"/>
        <v>0.75</v>
      </c>
      <c r="AZ15" s="138">
        <f t="shared" si="38"/>
        <v>0.25</v>
      </c>
    </row>
    <row r="16" spans="1:52" s="1" customFormat="1" ht="18" customHeight="1" x14ac:dyDescent="0.35">
      <c r="A16" s="34"/>
      <c r="B16" s="123" t="s">
        <v>23</v>
      </c>
      <c r="C16" s="98">
        <f>SUM(C13:C15)</f>
        <v>4</v>
      </c>
      <c r="D16" s="98">
        <f>SUM(D13:D15)</f>
        <v>10</v>
      </c>
      <c r="E16" s="98">
        <f>SUM(E13:E15)</f>
        <v>14</v>
      </c>
      <c r="F16" s="30">
        <f t="shared" si="21"/>
        <v>0.2857142857142857</v>
      </c>
      <c r="G16" s="139">
        <f t="shared" si="8"/>
        <v>0.7142857142857143</v>
      </c>
      <c r="H16" s="98">
        <f>SUM(H13:H15)</f>
        <v>2</v>
      </c>
      <c r="I16" s="98">
        <f>SUM(I13:I15)</f>
        <v>11</v>
      </c>
      <c r="J16" s="98">
        <f t="shared" si="20"/>
        <v>13</v>
      </c>
      <c r="K16" s="30">
        <f t="shared" si="39"/>
        <v>0.15384615384615385</v>
      </c>
      <c r="L16" s="139">
        <f t="shared" si="0"/>
        <v>0.84615384615384615</v>
      </c>
      <c r="M16" s="97">
        <f>SUM(M13:M15)</f>
        <v>1</v>
      </c>
      <c r="N16" s="97">
        <f>SUM(N13:N15)</f>
        <v>7</v>
      </c>
      <c r="O16" s="97">
        <f>SUM(M16:N16)</f>
        <v>8</v>
      </c>
      <c r="P16" s="30">
        <f t="shared" si="22"/>
        <v>0.125</v>
      </c>
      <c r="Q16" s="139">
        <f t="shared" si="23"/>
        <v>0.875</v>
      </c>
      <c r="R16" s="97">
        <f>SUM(R13:R15)</f>
        <v>1</v>
      </c>
      <c r="S16" s="97">
        <f>SUM(S13:S15)</f>
        <v>4</v>
      </c>
      <c r="T16" s="97">
        <f>SUM(R16:S16)</f>
        <v>5</v>
      </c>
      <c r="U16" s="30">
        <f t="shared" si="26"/>
        <v>0.2</v>
      </c>
      <c r="V16" s="139">
        <f t="shared" si="27"/>
        <v>0.8</v>
      </c>
      <c r="W16" s="97">
        <f>SUM(W13:W15)</f>
        <v>4</v>
      </c>
      <c r="X16" s="97">
        <f>SUM(X13:X15)</f>
        <v>6</v>
      </c>
      <c r="Y16" s="97">
        <f>SUM(W16:X16)</f>
        <v>10</v>
      </c>
      <c r="Z16" s="30">
        <f t="shared" si="42"/>
        <v>0.4</v>
      </c>
      <c r="AA16" s="139">
        <f t="shared" si="24"/>
        <v>0.6</v>
      </c>
      <c r="AB16" s="97">
        <f>SUM(AB13:AB15)</f>
        <v>0</v>
      </c>
      <c r="AC16" s="97">
        <f>SUM(AC13:AC15)</f>
        <v>3</v>
      </c>
      <c r="AD16" s="97">
        <f>SUM(AB16:AC16)</f>
        <v>3</v>
      </c>
      <c r="AE16" s="30">
        <f>AB16/AD16</f>
        <v>0</v>
      </c>
      <c r="AF16" s="139">
        <f t="shared" si="30"/>
        <v>1</v>
      </c>
      <c r="AG16" s="97">
        <f>SUM(AG13:AG15)</f>
        <v>2</v>
      </c>
      <c r="AH16" s="97">
        <f>SUM(AH13:AH15)</f>
        <v>3</v>
      </c>
      <c r="AI16" s="97">
        <f>SUM(AG16:AH16)</f>
        <v>5</v>
      </c>
      <c r="AJ16" s="30">
        <f t="shared" si="13"/>
        <v>0.4</v>
      </c>
      <c r="AK16" s="139">
        <f t="shared" si="14"/>
        <v>0.6</v>
      </c>
      <c r="AL16" s="97">
        <f>SUM(AL13:AL15)</f>
        <v>2</v>
      </c>
      <c r="AM16" s="97">
        <f>SUM(AM13:AM15)</f>
        <v>7</v>
      </c>
      <c r="AN16" s="97">
        <f>SUM(AL16:AM16)</f>
        <v>9</v>
      </c>
      <c r="AO16" s="30">
        <f t="shared" si="33"/>
        <v>0.22222222222222221</v>
      </c>
      <c r="AP16" s="139">
        <f t="shared" si="16"/>
        <v>0.77777777777777779</v>
      </c>
      <c r="AQ16" s="97">
        <f>SUM(AQ13:AQ15)</f>
        <v>4</v>
      </c>
      <c r="AR16" s="97">
        <f>SUM(AR13:AR15)</f>
        <v>5</v>
      </c>
      <c r="AS16" s="97">
        <f>SUM(AQ16:AR16)</f>
        <v>9</v>
      </c>
      <c r="AT16" s="30">
        <f t="shared" si="35"/>
        <v>0.44444444444444442</v>
      </c>
      <c r="AU16" s="37">
        <f t="shared" si="18"/>
        <v>0.55555555555555558</v>
      </c>
      <c r="AV16" s="97">
        <f>SUM(AV13:AV15)</f>
        <v>6</v>
      </c>
      <c r="AW16" s="97">
        <f>SUM(AW13:AW15)</f>
        <v>3</v>
      </c>
      <c r="AX16" s="97">
        <f>SUM(AV16:AW16)</f>
        <v>9</v>
      </c>
      <c r="AY16" s="30">
        <f t="shared" si="37"/>
        <v>0.66666666666666663</v>
      </c>
      <c r="AZ16" s="37">
        <f t="shared" si="38"/>
        <v>0.33333333333333331</v>
      </c>
    </row>
    <row r="17" spans="1:52" ht="18" customHeight="1" x14ac:dyDescent="0.35">
      <c r="A17" s="25" t="s">
        <v>12</v>
      </c>
      <c r="B17" s="25" t="s">
        <v>47</v>
      </c>
      <c r="C17" s="78">
        <v>0</v>
      </c>
      <c r="D17" s="78">
        <v>2</v>
      </c>
      <c r="E17" s="78">
        <f>SUM(C17:D17)</f>
        <v>2</v>
      </c>
      <c r="F17" s="28">
        <f t="shared" si="21"/>
        <v>0</v>
      </c>
      <c r="G17" s="137">
        <f t="shared" si="8"/>
        <v>1</v>
      </c>
      <c r="H17" s="78">
        <v>0</v>
      </c>
      <c r="I17" s="78">
        <v>4</v>
      </c>
      <c r="J17" s="78">
        <f t="shared" si="20"/>
        <v>4</v>
      </c>
      <c r="K17" s="28">
        <f t="shared" si="39"/>
        <v>0</v>
      </c>
      <c r="L17" s="137">
        <f t="shared" si="0"/>
        <v>1</v>
      </c>
      <c r="M17" s="78">
        <v>0</v>
      </c>
      <c r="N17" s="78">
        <v>8</v>
      </c>
      <c r="O17" s="78">
        <f>M17+N17</f>
        <v>8</v>
      </c>
      <c r="P17" s="28">
        <f t="shared" si="22"/>
        <v>0</v>
      </c>
      <c r="Q17" s="137">
        <f t="shared" si="23"/>
        <v>1</v>
      </c>
      <c r="R17" s="78">
        <v>0</v>
      </c>
      <c r="S17" s="78">
        <v>2</v>
      </c>
      <c r="T17" s="78">
        <f>R17+S17</f>
        <v>2</v>
      </c>
      <c r="U17" s="28">
        <f t="shared" si="26"/>
        <v>0</v>
      </c>
      <c r="V17" s="137">
        <f t="shared" si="27"/>
        <v>1</v>
      </c>
      <c r="W17" s="78">
        <v>0</v>
      </c>
      <c r="X17" s="78">
        <v>1</v>
      </c>
      <c r="Y17" s="78">
        <f>W17+X17</f>
        <v>1</v>
      </c>
      <c r="Z17" s="28">
        <f t="shared" si="42"/>
        <v>0</v>
      </c>
      <c r="AA17" s="137">
        <f t="shared" si="24"/>
        <v>1</v>
      </c>
      <c r="AB17" s="78">
        <v>0</v>
      </c>
      <c r="AC17" s="78">
        <v>1</v>
      </c>
      <c r="AD17" s="78">
        <f>AB17+AC17</f>
        <v>1</v>
      </c>
      <c r="AE17" s="28">
        <f>AB17/AD17</f>
        <v>0</v>
      </c>
      <c r="AF17" s="137">
        <f t="shared" si="30"/>
        <v>1</v>
      </c>
      <c r="AG17" s="78">
        <v>1</v>
      </c>
      <c r="AH17" s="78">
        <v>2</v>
      </c>
      <c r="AI17" s="78">
        <f>AG17+AH17</f>
        <v>3</v>
      </c>
      <c r="AJ17" s="28">
        <f t="shared" si="13"/>
        <v>0.33333333333333331</v>
      </c>
      <c r="AK17" s="137">
        <f t="shared" si="14"/>
        <v>0.66666666666666663</v>
      </c>
      <c r="AL17" s="78">
        <v>0</v>
      </c>
      <c r="AM17" s="78">
        <v>1</v>
      </c>
      <c r="AN17" s="78">
        <f>AL17+AM17</f>
        <v>1</v>
      </c>
      <c r="AO17" s="28">
        <f t="shared" si="33"/>
        <v>0</v>
      </c>
      <c r="AP17" s="137">
        <f t="shared" si="16"/>
        <v>1</v>
      </c>
      <c r="AQ17" s="78">
        <v>0</v>
      </c>
      <c r="AR17" s="78">
        <v>0</v>
      </c>
      <c r="AS17" s="78">
        <f>AQ17+AR17</f>
        <v>0</v>
      </c>
      <c r="AT17" s="28" t="s">
        <v>46</v>
      </c>
      <c r="AU17" s="138" t="s">
        <v>46</v>
      </c>
      <c r="AV17" s="78">
        <v>1</v>
      </c>
      <c r="AW17" s="78">
        <v>0</v>
      </c>
      <c r="AX17" s="78">
        <f>AV17+AW17</f>
        <v>1</v>
      </c>
      <c r="AY17" s="28">
        <f t="shared" si="37"/>
        <v>1</v>
      </c>
      <c r="AZ17" s="138">
        <f t="shared" si="38"/>
        <v>0</v>
      </c>
    </row>
    <row r="18" spans="1:52" ht="18" customHeight="1" x14ac:dyDescent="0.35">
      <c r="A18" s="33"/>
      <c r="B18" s="25" t="s">
        <v>48</v>
      </c>
      <c r="C18" s="78">
        <v>0</v>
      </c>
      <c r="D18" s="78">
        <v>4</v>
      </c>
      <c r="E18" s="78">
        <f>SUM(C18:D18)</f>
        <v>4</v>
      </c>
      <c r="F18" s="28">
        <f t="shared" si="21"/>
        <v>0</v>
      </c>
      <c r="G18" s="137">
        <f t="shared" si="8"/>
        <v>1</v>
      </c>
      <c r="H18" s="78">
        <v>1</v>
      </c>
      <c r="I18" s="78">
        <v>5</v>
      </c>
      <c r="J18" s="78">
        <f t="shared" si="20"/>
        <v>6</v>
      </c>
      <c r="K18" s="28">
        <f t="shared" si="39"/>
        <v>0.16666666666666666</v>
      </c>
      <c r="L18" s="137">
        <f t="shared" si="0"/>
        <v>0.83333333333333337</v>
      </c>
      <c r="M18" s="78">
        <v>0</v>
      </c>
      <c r="N18" s="78">
        <v>4</v>
      </c>
      <c r="O18" s="78">
        <f>M18+N18</f>
        <v>4</v>
      </c>
      <c r="P18" s="28">
        <f t="shared" si="22"/>
        <v>0</v>
      </c>
      <c r="Q18" s="137">
        <f t="shared" si="23"/>
        <v>1</v>
      </c>
      <c r="R18" s="78">
        <v>2</v>
      </c>
      <c r="S18" s="78">
        <v>8</v>
      </c>
      <c r="T18" s="78">
        <f t="shared" ref="T18" si="60">R18+S18</f>
        <v>10</v>
      </c>
      <c r="U18" s="28">
        <f t="shared" si="26"/>
        <v>0.2</v>
      </c>
      <c r="V18" s="137">
        <f t="shared" si="27"/>
        <v>0.8</v>
      </c>
      <c r="W18" s="78">
        <v>6</v>
      </c>
      <c r="X18" s="78">
        <v>9</v>
      </c>
      <c r="Y18" s="78">
        <f t="shared" ref="Y18" si="61">W18+X18</f>
        <v>15</v>
      </c>
      <c r="Z18" s="28">
        <f t="shared" si="42"/>
        <v>0.4</v>
      </c>
      <c r="AA18" s="137">
        <f t="shared" si="24"/>
        <v>0.6</v>
      </c>
      <c r="AB18" s="78">
        <v>1</v>
      </c>
      <c r="AC18" s="78">
        <v>4</v>
      </c>
      <c r="AD18" s="78">
        <f t="shared" ref="AD18" si="62">AB18+AC18</f>
        <v>5</v>
      </c>
      <c r="AE18" s="28">
        <f>AB18/AD18</f>
        <v>0.2</v>
      </c>
      <c r="AF18" s="137">
        <f t="shared" si="30"/>
        <v>0.8</v>
      </c>
      <c r="AG18" s="78">
        <v>2</v>
      </c>
      <c r="AH18" s="78">
        <v>6</v>
      </c>
      <c r="AI18" s="78">
        <f t="shared" ref="AI18" si="63">AG18+AH18</f>
        <v>8</v>
      </c>
      <c r="AJ18" s="28">
        <f t="shared" si="13"/>
        <v>0.25</v>
      </c>
      <c r="AK18" s="137">
        <f t="shared" si="14"/>
        <v>0.75</v>
      </c>
      <c r="AL18" s="78">
        <v>3</v>
      </c>
      <c r="AM18" s="78">
        <v>1</v>
      </c>
      <c r="AN18" s="78">
        <f t="shared" ref="AN18" si="64">AL18+AM18</f>
        <v>4</v>
      </c>
      <c r="AO18" s="28">
        <f t="shared" si="33"/>
        <v>0.75</v>
      </c>
      <c r="AP18" s="137">
        <f t="shared" si="16"/>
        <v>0.25</v>
      </c>
      <c r="AQ18" s="78">
        <v>3</v>
      </c>
      <c r="AR18" s="78">
        <v>7</v>
      </c>
      <c r="AS18" s="78">
        <f t="shared" ref="AS18" si="65">AQ18+AR18</f>
        <v>10</v>
      </c>
      <c r="AT18" s="28">
        <f t="shared" si="35"/>
        <v>0.3</v>
      </c>
      <c r="AU18" s="138">
        <f t="shared" si="18"/>
        <v>0.7</v>
      </c>
      <c r="AV18" s="78">
        <v>2</v>
      </c>
      <c r="AW18" s="78">
        <v>5</v>
      </c>
      <c r="AX18" s="78">
        <f t="shared" ref="AX18:AX19" si="66">AV18+AW18</f>
        <v>7</v>
      </c>
      <c r="AY18" s="28">
        <f t="shared" ref="AY18:AY20" si="67">AV18/AX18</f>
        <v>0.2857142857142857</v>
      </c>
      <c r="AZ18" s="138">
        <f t="shared" ref="AZ18:AZ20" si="68">AW18/AX18</f>
        <v>0.7142857142857143</v>
      </c>
    </row>
    <row r="19" spans="1:52" ht="18" customHeight="1" x14ac:dyDescent="0.35">
      <c r="A19" s="33"/>
      <c r="B19" s="25" t="s">
        <v>49</v>
      </c>
      <c r="C19" s="78">
        <v>2</v>
      </c>
      <c r="D19" s="78">
        <v>10</v>
      </c>
      <c r="E19" s="78">
        <f>SUM(C19:D19)</f>
        <v>12</v>
      </c>
      <c r="F19" s="28">
        <f t="shared" si="21"/>
        <v>0.16666666666666666</v>
      </c>
      <c r="G19" s="137">
        <f t="shared" si="8"/>
        <v>0.83333333333333337</v>
      </c>
      <c r="H19" s="78">
        <v>5</v>
      </c>
      <c r="I19" s="78">
        <v>8</v>
      </c>
      <c r="J19" s="78">
        <f t="shared" si="20"/>
        <v>13</v>
      </c>
      <c r="K19" s="28">
        <f t="shared" si="39"/>
        <v>0.38461538461538464</v>
      </c>
      <c r="L19" s="137">
        <f t="shared" si="0"/>
        <v>0.61538461538461542</v>
      </c>
      <c r="M19" s="78">
        <v>1</v>
      </c>
      <c r="N19" s="78">
        <v>1</v>
      </c>
      <c r="O19" s="78">
        <f>M19+N19</f>
        <v>2</v>
      </c>
      <c r="P19" s="28">
        <f t="shared" si="22"/>
        <v>0.5</v>
      </c>
      <c r="Q19" s="137">
        <f t="shared" si="23"/>
        <v>0.5</v>
      </c>
      <c r="R19" s="78">
        <v>2</v>
      </c>
      <c r="S19" s="78">
        <v>12</v>
      </c>
      <c r="T19" s="78">
        <f t="shared" ref="T19" si="69">R19+S19</f>
        <v>14</v>
      </c>
      <c r="U19" s="28">
        <f t="shared" si="26"/>
        <v>0.14285714285714285</v>
      </c>
      <c r="V19" s="137">
        <f t="shared" si="27"/>
        <v>0.8571428571428571</v>
      </c>
      <c r="W19" s="78">
        <v>4</v>
      </c>
      <c r="X19" s="78">
        <v>5</v>
      </c>
      <c r="Y19" s="78">
        <f t="shared" ref="Y19" si="70">W19+X19</f>
        <v>9</v>
      </c>
      <c r="Z19" s="28">
        <f t="shared" si="42"/>
        <v>0.44444444444444442</v>
      </c>
      <c r="AA19" s="137">
        <f t="shared" si="24"/>
        <v>0.55555555555555558</v>
      </c>
      <c r="AB19" s="78">
        <v>9</v>
      </c>
      <c r="AC19" s="78">
        <v>4</v>
      </c>
      <c r="AD19" s="78">
        <f t="shared" ref="AD19" si="71">AB19+AC19</f>
        <v>13</v>
      </c>
      <c r="AE19" s="28">
        <f>AB19/AD19</f>
        <v>0.69230769230769229</v>
      </c>
      <c r="AF19" s="137">
        <f t="shared" si="30"/>
        <v>0.30769230769230771</v>
      </c>
      <c r="AG19" s="78">
        <v>4</v>
      </c>
      <c r="AH19" s="78">
        <v>4</v>
      </c>
      <c r="AI19" s="78">
        <f t="shared" ref="AI19" si="72">AG19+AH19</f>
        <v>8</v>
      </c>
      <c r="AJ19" s="28">
        <f t="shared" si="13"/>
        <v>0.5</v>
      </c>
      <c r="AK19" s="137">
        <f t="shared" si="14"/>
        <v>0.5</v>
      </c>
      <c r="AL19" s="78">
        <v>3</v>
      </c>
      <c r="AM19" s="78">
        <v>5</v>
      </c>
      <c r="AN19" s="78">
        <f t="shared" ref="AN19" si="73">AL19+AM19</f>
        <v>8</v>
      </c>
      <c r="AO19" s="28">
        <f t="shared" si="33"/>
        <v>0.375</v>
      </c>
      <c r="AP19" s="137">
        <f t="shared" si="16"/>
        <v>0.625</v>
      </c>
      <c r="AQ19" s="78">
        <v>2</v>
      </c>
      <c r="AR19" s="78">
        <v>1</v>
      </c>
      <c r="AS19" s="78">
        <f t="shared" ref="AS19" si="74">AQ19+AR19</f>
        <v>3</v>
      </c>
      <c r="AT19" s="28">
        <f t="shared" si="35"/>
        <v>0.66666666666666663</v>
      </c>
      <c r="AU19" s="138">
        <f t="shared" si="18"/>
        <v>0.33333333333333331</v>
      </c>
      <c r="AV19" s="78">
        <v>4</v>
      </c>
      <c r="AW19" s="78">
        <v>5</v>
      </c>
      <c r="AX19" s="78">
        <f t="shared" si="66"/>
        <v>9</v>
      </c>
      <c r="AY19" s="28">
        <f t="shared" si="67"/>
        <v>0.44444444444444442</v>
      </c>
      <c r="AZ19" s="138">
        <f t="shared" si="68"/>
        <v>0.55555555555555558</v>
      </c>
    </row>
    <row r="20" spans="1:52" s="1" customFormat="1" ht="18" customHeight="1" x14ac:dyDescent="0.35">
      <c r="A20" s="34"/>
      <c r="B20" s="123" t="s">
        <v>23</v>
      </c>
      <c r="C20" s="98">
        <f>SUM(C17:C19)</f>
        <v>2</v>
      </c>
      <c r="D20" s="98">
        <f>SUM(D17:D19)</f>
        <v>16</v>
      </c>
      <c r="E20" s="98">
        <f>SUM(E17:E19)</f>
        <v>18</v>
      </c>
      <c r="F20" s="30">
        <f t="shared" si="21"/>
        <v>0.1111111111111111</v>
      </c>
      <c r="G20" s="139">
        <f t="shared" si="8"/>
        <v>0.88888888888888884</v>
      </c>
      <c r="H20" s="98">
        <f>SUM(H17:H19)</f>
        <v>6</v>
      </c>
      <c r="I20" s="98">
        <f>SUM(I17:I19)</f>
        <v>17</v>
      </c>
      <c r="J20" s="98">
        <f>SUM(J17:J19)</f>
        <v>23</v>
      </c>
      <c r="K20" s="30">
        <f t="shared" si="39"/>
        <v>0.2608695652173913</v>
      </c>
      <c r="L20" s="139">
        <f t="shared" si="0"/>
        <v>0.73913043478260865</v>
      </c>
      <c r="M20" s="97">
        <f>SUM(M17:M19)</f>
        <v>1</v>
      </c>
      <c r="N20" s="97">
        <f>SUM(N17:N19)</f>
        <v>13</v>
      </c>
      <c r="O20" s="97">
        <f>SUM(M20:N20)</f>
        <v>14</v>
      </c>
      <c r="P20" s="30">
        <f t="shared" si="22"/>
        <v>7.1428571428571425E-2</v>
      </c>
      <c r="Q20" s="139">
        <f t="shared" si="23"/>
        <v>0.9285714285714286</v>
      </c>
      <c r="R20" s="97">
        <f>SUM(R17:R19)</f>
        <v>4</v>
      </c>
      <c r="S20" s="97">
        <f>SUM(S17:S19)</f>
        <v>22</v>
      </c>
      <c r="T20" s="97">
        <f>SUM(R20:S20)</f>
        <v>26</v>
      </c>
      <c r="U20" s="30">
        <f t="shared" si="26"/>
        <v>0.15384615384615385</v>
      </c>
      <c r="V20" s="139">
        <f t="shared" si="27"/>
        <v>0.84615384615384615</v>
      </c>
      <c r="W20" s="97">
        <f>SUM(W17:W19)</f>
        <v>10</v>
      </c>
      <c r="X20" s="97">
        <f>SUM(X17:X19)</f>
        <v>15</v>
      </c>
      <c r="Y20" s="97">
        <f>SUM(W20:X20)</f>
        <v>25</v>
      </c>
      <c r="Z20" s="30">
        <f t="shared" si="42"/>
        <v>0.4</v>
      </c>
      <c r="AA20" s="139">
        <f t="shared" si="24"/>
        <v>0.6</v>
      </c>
      <c r="AB20" s="97">
        <f>SUM(AB17:AB19)</f>
        <v>10</v>
      </c>
      <c r="AC20" s="97">
        <f>SUM(AC17:AC19)</f>
        <v>9</v>
      </c>
      <c r="AD20" s="97">
        <f>SUM(AB20:AC20)</f>
        <v>19</v>
      </c>
      <c r="AE20" s="30">
        <f>AB20/AD20</f>
        <v>0.52631578947368418</v>
      </c>
      <c r="AF20" s="139">
        <f t="shared" si="30"/>
        <v>0.47368421052631576</v>
      </c>
      <c r="AG20" s="97">
        <f>SUM(AG17:AG19)</f>
        <v>7</v>
      </c>
      <c r="AH20" s="97">
        <f>SUM(AH17:AH19)</f>
        <v>12</v>
      </c>
      <c r="AI20" s="97">
        <f>SUM(AG20:AH20)</f>
        <v>19</v>
      </c>
      <c r="AJ20" s="30">
        <f t="shared" si="13"/>
        <v>0.36842105263157893</v>
      </c>
      <c r="AK20" s="139">
        <f t="shared" si="14"/>
        <v>0.63157894736842102</v>
      </c>
      <c r="AL20" s="97">
        <f>SUM(AL17:AL19)</f>
        <v>6</v>
      </c>
      <c r="AM20" s="97">
        <f>SUM(AM17:AM19)</f>
        <v>7</v>
      </c>
      <c r="AN20" s="97">
        <f>SUM(AL20:AM20)</f>
        <v>13</v>
      </c>
      <c r="AO20" s="30">
        <f t="shared" si="33"/>
        <v>0.46153846153846156</v>
      </c>
      <c r="AP20" s="139">
        <f t="shared" si="16"/>
        <v>0.53846153846153844</v>
      </c>
      <c r="AQ20" s="97">
        <f>SUM(AQ17:AQ19)</f>
        <v>5</v>
      </c>
      <c r="AR20" s="97">
        <f>SUM(AR17:AR19)</f>
        <v>8</v>
      </c>
      <c r="AS20" s="97">
        <f>SUM(AQ20:AR20)</f>
        <v>13</v>
      </c>
      <c r="AT20" s="30">
        <f t="shared" si="35"/>
        <v>0.38461538461538464</v>
      </c>
      <c r="AU20" s="37">
        <f t="shared" si="18"/>
        <v>0.61538461538461542</v>
      </c>
      <c r="AV20" s="97">
        <f>SUM(AV17:AV19)</f>
        <v>7</v>
      </c>
      <c r="AW20" s="97">
        <f>SUM(AW17:AW19)</f>
        <v>10</v>
      </c>
      <c r="AX20" s="97">
        <f>SUM(AV20:AW20)</f>
        <v>17</v>
      </c>
      <c r="AY20" s="30">
        <f t="shared" si="67"/>
        <v>0.41176470588235292</v>
      </c>
      <c r="AZ20" s="37">
        <f t="shared" si="68"/>
        <v>0.58823529411764708</v>
      </c>
    </row>
    <row r="21" spans="1:52" ht="18" customHeight="1" x14ac:dyDescent="0.35">
      <c r="A21" s="25" t="s">
        <v>13</v>
      </c>
      <c r="B21" s="25" t="s">
        <v>47</v>
      </c>
      <c r="C21" s="78">
        <v>0</v>
      </c>
      <c r="D21" s="78">
        <v>0</v>
      </c>
      <c r="E21" s="78">
        <f>SUM(C21:D21)</f>
        <v>0</v>
      </c>
      <c r="F21" s="28" t="s">
        <v>46</v>
      </c>
      <c r="G21" s="137" t="s">
        <v>46</v>
      </c>
      <c r="H21" s="78">
        <v>0</v>
      </c>
      <c r="I21" s="78">
        <v>1</v>
      </c>
      <c r="J21" s="78">
        <f>SUM(H21:I21)</f>
        <v>1</v>
      </c>
      <c r="K21" s="28">
        <f t="shared" si="39"/>
        <v>0</v>
      </c>
      <c r="L21" s="137">
        <f t="shared" si="0"/>
        <v>1</v>
      </c>
      <c r="M21" s="78">
        <v>0</v>
      </c>
      <c r="N21" s="78">
        <v>0</v>
      </c>
      <c r="O21" s="78">
        <f>M21+N21</f>
        <v>0</v>
      </c>
      <c r="P21" s="28" t="s">
        <v>46</v>
      </c>
      <c r="Q21" s="137" t="s">
        <v>46</v>
      </c>
      <c r="R21" s="78">
        <v>0</v>
      </c>
      <c r="S21" s="78">
        <v>0</v>
      </c>
      <c r="T21" s="78">
        <f>R21+S21</f>
        <v>0</v>
      </c>
      <c r="U21" s="28" t="s">
        <v>46</v>
      </c>
      <c r="V21" s="137" t="s">
        <v>46</v>
      </c>
      <c r="W21" s="78">
        <v>0</v>
      </c>
      <c r="X21" s="78">
        <v>0</v>
      </c>
      <c r="Y21" s="78">
        <f>W21+X21</f>
        <v>0</v>
      </c>
      <c r="Z21" s="28" t="s">
        <v>46</v>
      </c>
      <c r="AA21" s="137" t="s">
        <v>46</v>
      </c>
      <c r="AB21" s="78">
        <v>0</v>
      </c>
      <c r="AC21" s="78">
        <v>0</v>
      </c>
      <c r="AD21" s="78">
        <f>AB21+AC21</f>
        <v>0</v>
      </c>
      <c r="AE21" s="28" t="s">
        <v>46</v>
      </c>
      <c r="AF21" s="137" t="s">
        <v>46</v>
      </c>
      <c r="AG21" s="78">
        <v>0</v>
      </c>
      <c r="AH21" s="78">
        <v>1</v>
      </c>
      <c r="AI21" s="78">
        <f>AG21+AH21</f>
        <v>1</v>
      </c>
      <c r="AJ21" s="28">
        <f t="shared" si="13"/>
        <v>0</v>
      </c>
      <c r="AK21" s="137">
        <f t="shared" si="14"/>
        <v>1</v>
      </c>
      <c r="AL21" s="78">
        <v>0</v>
      </c>
      <c r="AM21" s="78">
        <v>0</v>
      </c>
      <c r="AN21" s="78">
        <f>AL21+AM21</f>
        <v>0</v>
      </c>
      <c r="AO21" s="28" t="s">
        <v>46</v>
      </c>
      <c r="AP21" s="137" t="s">
        <v>46</v>
      </c>
      <c r="AQ21" s="78">
        <v>0</v>
      </c>
      <c r="AR21" s="78">
        <v>0</v>
      </c>
      <c r="AS21" s="78">
        <f>AQ21+AR21</f>
        <v>0</v>
      </c>
      <c r="AT21" s="28" t="s">
        <v>46</v>
      </c>
      <c r="AU21" s="138" t="s">
        <v>46</v>
      </c>
      <c r="AV21" s="78">
        <v>0</v>
      </c>
      <c r="AW21" s="78">
        <v>0</v>
      </c>
      <c r="AX21" s="78">
        <f>AV21+AW21</f>
        <v>0</v>
      </c>
      <c r="AY21" s="28" t="s">
        <v>46</v>
      </c>
      <c r="AZ21" s="138" t="s">
        <v>46</v>
      </c>
    </row>
    <row r="22" spans="1:52" ht="18" customHeight="1" x14ac:dyDescent="0.35">
      <c r="A22" s="33"/>
      <c r="B22" s="25" t="s">
        <v>48</v>
      </c>
      <c r="C22" s="78">
        <v>0</v>
      </c>
      <c r="D22" s="78">
        <v>0</v>
      </c>
      <c r="E22" s="78">
        <f>SUM(C22:D22)</f>
        <v>0</v>
      </c>
      <c r="F22" s="28" t="s">
        <v>46</v>
      </c>
      <c r="G22" s="137" t="s">
        <v>46</v>
      </c>
      <c r="H22" s="78">
        <v>0</v>
      </c>
      <c r="I22" s="78">
        <v>0</v>
      </c>
      <c r="J22" s="78">
        <f>SUM(H22:I22)</f>
        <v>0</v>
      </c>
      <c r="K22" s="28" t="s">
        <v>46</v>
      </c>
      <c r="L22" s="137" t="s">
        <v>46</v>
      </c>
      <c r="M22" s="78">
        <v>0</v>
      </c>
      <c r="N22" s="78">
        <v>1</v>
      </c>
      <c r="O22" s="78">
        <f>M22+N22</f>
        <v>1</v>
      </c>
      <c r="P22" s="28">
        <f>M22/O22</f>
        <v>0</v>
      </c>
      <c r="Q22" s="137">
        <f t="shared" si="23"/>
        <v>1</v>
      </c>
      <c r="R22" s="78">
        <v>1</v>
      </c>
      <c r="S22" s="78">
        <v>0</v>
      </c>
      <c r="T22" s="78">
        <f t="shared" ref="T22" si="75">R22+S22</f>
        <v>1</v>
      </c>
      <c r="U22" s="28">
        <f>R22/T22</f>
        <v>1</v>
      </c>
      <c r="V22" s="137">
        <f t="shared" si="27"/>
        <v>0</v>
      </c>
      <c r="W22" s="78">
        <v>0</v>
      </c>
      <c r="X22" s="78">
        <v>4</v>
      </c>
      <c r="Y22" s="78">
        <f t="shared" ref="Y22" si="76">W22+X22</f>
        <v>4</v>
      </c>
      <c r="Z22" s="28">
        <f>W22/Y22</f>
        <v>0</v>
      </c>
      <c r="AA22" s="137">
        <f t="shared" si="24"/>
        <v>1</v>
      </c>
      <c r="AB22" s="78">
        <v>0</v>
      </c>
      <c r="AC22" s="78">
        <v>1</v>
      </c>
      <c r="AD22" s="78">
        <f t="shared" ref="AD22" si="77">AB22+AC22</f>
        <v>1</v>
      </c>
      <c r="AE22" s="28">
        <f t="shared" ref="AE22:AE28" si="78">AB22/AD22</f>
        <v>0</v>
      </c>
      <c r="AF22" s="137">
        <f t="shared" si="30"/>
        <v>1</v>
      </c>
      <c r="AG22" s="78">
        <v>0</v>
      </c>
      <c r="AH22" s="78">
        <v>1</v>
      </c>
      <c r="AI22" s="78">
        <f t="shared" ref="AI22" si="79">AG22+AH22</f>
        <v>1</v>
      </c>
      <c r="AJ22" s="28">
        <f t="shared" si="13"/>
        <v>0</v>
      </c>
      <c r="AK22" s="137">
        <f t="shared" si="14"/>
        <v>1</v>
      </c>
      <c r="AL22" s="78">
        <v>1</v>
      </c>
      <c r="AM22" s="78">
        <v>0</v>
      </c>
      <c r="AN22" s="78">
        <f t="shared" ref="AN22" si="80">AL22+AM22</f>
        <v>1</v>
      </c>
      <c r="AO22" s="28">
        <f t="shared" ref="AO22:AO28" si="81">AL22/AN22</f>
        <v>1</v>
      </c>
      <c r="AP22" s="137">
        <f t="shared" si="16"/>
        <v>0</v>
      </c>
      <c r="AQ22" s="78">
        <v>0</v>
      </c>
      <c r="AR22" s="78">
        <v>1</v>
      </c>
      <c r="AS22" s="78">
        <f t="shared" ref="AS22" si="82">AQ22+AR22</f>
        <v>1</v>
      </c>
      <c r="AT22" s="28">
        <f t="shared" ref="AT22:AT28" si="83">AQ22/AS22</f>
        <v>0</v>
      </c>
      <c r="AU22" s="138">
        <f t="shared" si="18"/>
        <v>1</v>
      </c>
      <c r="AV22" s="78">
        <v>0</v>
      </c>
      <c r="AW22" s="78">
        <v>1</v>
      </c>
      <c r="AX22" s="78">
        <f t="shared" ref="AX22:AX23" si="84">AV22+AW22</f>
        <v>1</v>
      </c>
      <c r="AY22" s="28">
        <f t="shared" ref="AY22" si="85">AV22/AX22</f>
        <v>0</v>
      </c>
      <c r="AZ22" s="138">
        <f t="shared" ref="AZ22" si="86">AW22/AX22</f>
        <v>1</v>
      </c>
    </row>
    <row r="23" spans="1:52" ht="18" customHeight="1" x14ac:dyDescent="0.35">
      <c r="A23" s="33"/>
      <c r="B23" s="25" t="s">
        <v>49</v>
      </c>
      <c r="C23" s="78">
        <v>1</v>
      </c>
      <c r="D23" s="78">
        <v>1</v>
      </c>
      <c r="E23" s="78">
        <f>SUM(C23:D23)</f>
        <v>2</v>
      </c>
      <c r="F23" s="28">
        <f t="shared" ref="F23:F28" si="87">C23/E23</f>
        <v>0.5</v>
      </c>
      <c r="G23" s="137">
        <f t="shared" si="8"/>
        <v>0.5</v>
      </c>
      <c r="H23" s="78">
        <v>0</v>
      </c>
      <c r="I23" s="78">
        <v>1</v>
      </c>
      <c r="J23" s="78">
        <f>SUM(H23:I23)</f>
        <v>1</v>
      </c>
      <c r="K23" s="28">
        <f t="shared" ref="K23:K36" si="88">H23/J23</f>
        <v>0</v>
      </c>
      <c r="L23" s="137">
        <f t="shared" si="0"/>
        <v>1</v>
      </c>
      <c r="M23" s="78">
        <v>0</v>
      </c>
      <c r="N23" s="78">
        <v>0</v>
      </c>
      <c r="O23" s="78">
        <f>M23+N23</f>
        <v>0</v>
      </c>
      <c r="P23" s="28" t="s">
        <v>46</v>
      </c>
      <c r="Q23" s="137" t="s">
        <v>46</v>
      </c>
      <c r="R23" s="78">
        <v>0</v>
      </c>
      <c r="S23" s="78">
        <v>0</v>
      </c>
      <c r="T23" s="78">
        <f t="shared" ref="T23" si="89">R23+S23</f>
        <v>0</v>
      </c>
      <c r="U23" s="28" t="s">
        <v>46</v>
      </c>
      <c r="V23" s="137" t="s">
        <v>46</v>
      </c>
      <c r="W23" s="78">
        <v>0</v>
      </c>
      <c r="X23" s="78">
        <v>0</v>
      </c>
      <c r="Y23" s="78">
        <f t="shared" ref="Y23" si="90">W23+X23</f>
        <v>0</v>
      </c>
      <c r="Z23" s="28" t="s">
        <v>46</v>
      </c>
      <c r="AA23" s="137" t="s">
        <v>46</v>
      </c>
      <c r="AB23" s="78">
        <v>2</v>
      </c>
      <c r="AC23" s="78">
        <v>0</v>
      </c>
      <c r="AD23" s="78">
        <f t="shared" ref="AD23" si="91">AB23+AC23</f>
        <v>2</v>
      </c>
      <c r="AE23" s="28">
        <f t="shared" si="78"/>
        <v>1</v>
      </c>
      <c r="AF23" s="137">
        <f t="shared" si="30"/>
        <v>0</v>
      </c>
      <c r="AG23" s="78">
        <v>1</v>
      </c>
      <c r="AH23" s="78">
        <v>0</v>
      </c>
      <c r="AI23" s="78">
        <f t="shared" ref="AI23" si="92">AG23+AH23</f>
        <v>1</v>
      </c>
      <c r="AJ23" s="28">
        <f t="shared" si="13"/>
        <v>1</v>
      </c>
      <c r="AK23" s="137">
        <f t="shared" si="14"/>
        <v>0</v>
      </c>
      <c r="AL23" s="78">
        <v>0</v>
      </c>
      <c r="AM23" s="78">
        <v>1</v>
      </c>
      <c r="AN23" s="78">
        <f t="shared" ref="AN23" si="93">AL23+AM23</f>
        <v>1</v>
      </c>
      <c r="AO23" s="28">
        <f t="shared" si="81"/>
        <v>0</v>
      </c>
      <c r="AP23" s="137">
        <f t="shared" si="16"/>
        <v>1</v>
      </c>
      <c r="AQ23" s="78">
        <v>0</v>
      </c>
      <c r="AR23" s="78">
        <v>0</v>
      </c>
      <c r="AS23" s="78">
        <f t="shared" ref="AS23" si="94">AQ23+AR23</f>
        <v>0</v>
      </c>
      <c r="AT23" s="28" t="s">
        <v>46</v>
      </c>
      <c r="AU23" s="138" t="s">
        <v>46</v>
      </c>
      <c r="AV23" s="78">
        <v>1</v>
      </c>
      <c r="AW23" s="78">
        <v>1</v>
      </c>
      <c r="AX23" s="78">
        <f t="shared" si="84"/>
        <v>2</v>
      </c>
      <c r="AY23" s="28">
        <f t="shared" ref="AY23" si="95">AV23/AX23</f>
        <v>0.5</v>
      </c>
      <c r="AZ23" s="138">
        <f t="shared" ref="AZ23" si="96">AW23/AX23</f>
        <v>0.5</v>
      </c>
    </row>
    <row r="24" spans="1:52" s="1" customFormat="1" ht="18" customHeight="1" x14ac:dyDescent="0.35">
      <c r="A24" s="34"/>
      <c r="B24" s="123" t="s">
        <v>23</v>
      </c>
      <c r="C24" s="98">
        <f>SUM(C21:C23)</f>
        <v>1</v>
      </c>
      <c r="D24" s="98">
        <f>SUM(D21:D23)</f>
        <v>1</v>
      </c>
      <c r="E24" s="98">
        <f>SUM(E21:E23)</f>
        <v>2</v>
      </c>
      <c r="F24" s="30">
        <f t="shared" si="87"/>
        <v>0.5</v>
      </c>
      <c r="G24" s="139">
        <f t="shared" si="8"/>
        <v>0.5</v>
      </c>
      <c r="H24" s="98">
        <f>SUM(H21:H23)</f>
        <v>0</v>
      </c>
      <c r="I24" s="98">
        <f>SUM(I21:I23)</f>
        <v>2</v>
      </c>
      <c r="J24" s="98">
        <f>SUM(J21:J23)</f>
        <v>2</v>
      </c>
      <c r="K24" s="30">
        <f t="shared" si="88"/>
        <v>0</v>
      </c>
      <c r="L24" s="139">
        <f t="shared" si="0"/>
        <v>1</v>
      </c>
      <c r="M24" s="97">
        <f>SUM(M21:M23)</f>
        <v>0</v>
      </c>
      <c r="N24" s="97">
        <f>SUM(N21:N23)</f>
        <v>1</v>
      </c>
      <c r="O24" s="97">
        <f>SUM(M24:N24)</f>
        <v>1</v>
      </c>
      <c r="P24" s="30" t="s">
        <v>46</v>
      </c>
      <c r="Q24" s="139">
        <f t="shared" si="23"/>
        <v>1</v>
      </c>
      <c r="R24" s="97">
        <f>SUM(R21:R23)</f>
        <v>1</v>
      </c>
      <c r="S24" s="97">
        <f>SUM(S21:S23)</f>
        <v>0</v>
      </c>
      <c r="T24" s="97">
        <f>SUM(R24:S24)</f>
        <v>1</v>
      </c>
      <c r="U24" s="30">
        <f t="shared" ref="U24:U36" si="97">R24/T24</f>
        <v>1</v>
      </c>
      <c r="V24" s="139">
        <f t="shared" si="27"/>
        <v>0</v>
      </c>
      <c r="W24" s="97">
        <f>SUM(W21:W23)</f>
        <v>0</v>
      </c>
      <c r="X24" s="97">
        <f>SUM(X21:X23)</f>
        <v>4</v>
      </c>
      <c r="Y24" s="97">
        <f>SUM(W24:X24)</f>
        <v>4</v>
      </c>
      <c r="Z24" s="30">
        <f>W24/Y24</f>
        <v>0</v>
      </c>
      <c r="AA24" s="139">
        <f t="shared" si="24"/>
        <v>1</v>
      </c>
      <c r="AB24" s="97">
        <f>SUM(AB21:AB23)</f>
        <v>2</v>
      </c>
      <c r="AC24" s="97">
        <f>SUM(AC21:AC23)</f>
        <v>1</v>
      </c>
      <c r="AD24" s="97">
        <f>SUM(AB24:AC24)</f>
        <v>3</v>
      </c>
      <c r="AE24" s="30">
        <f t="shared" si="78"/>
        <v>0.66666666666666663</v>
      </c>
      <c r="AF24" s="139">
        <f t="shared" si="30"/>
        <v>0.33333333333333331</v>
      </c>
      <c r="AG24" s="97">
        <f>SUM(AG21:AG23)</f>
        <v>1</v>
      </c>
      <c r="AH24" s="97">
        <f>SUM(AH21:AH23)</f>
        <v>2</v>
      </c>
      <c r="AI24" s="97">
        <f>SUM(AG24:AH24)</f>
        <v>3</v>
      </c>
      <c r="AJ24" s="30">
        <f t="shared" si="13"/>
        <v>0.33333333333333331</v>
      </c>
      <c r="AK24" s="139">
        <f t="shared" si="14"/>
        <v>0.66666666666666663</v>
      </c>
      <c r="AL24" s="97">
        <f>SUM(AL21:AL23)</f>
        <v>1</v>
      </c>
      <c r="AM24" s="97">
        <f>SUM(AM21:AM23)</f>
        <v>1</v>
      </c>
      <c r="AN24" s="97">
        <f>SUM(AL24:AM24)</f>
        <v>2</v>
      </c>
      <c r="AO24" s="30">
        <f t="shared" si="81"/>
        <v>0.5</v>
      </c>
      <c r="AP24" s="139">
        <f t="shared" si="16"/>
        <v>0.5</v>
      </c>
      <c r="AQ24" s="97">
        <f>SUM(AQ21:AQ23)</f>
        <v>0</v>
      </c>
      <c r="AR24" s="97">
        <f>SUM(AR21:AR23)</f>
        <v>1</v>
      </c>
      <c r="AS24" s="97">
        <f>SUM(AQ24:AR24)</f>
        <v>1</v>
      </c>
      <c r="AT24" s="30">
        <f t="shared" si="83"/>
        <v>0</v>
      </c>
      <c r="AU24" s="37">
        <f t="shared" si="18"/>
        <v>1</v>
      </c>
      <c r="AV24" s="97">
        <f>SUM(AV21:AV23)</f>
        <v>1</v>
      </c>
      <c r="AW24" s="97">
        <f>SUM(AW21:AW23)</f>
        <v>2</v>
      </c>
      <c r="AX24" s="97">
        <f>SUM(AV24:AW24)</f>
        <v>3</v>
      </c>
      <c r="AY24" s="30">
        <f t="shared" ref="AY24:AY25" si="98">AV24/AX24</f>
        <v>0.33333333333333331</v>
      </c>
      <c r="AZ24" s="37">
        <f t="shared" ref="AZ24:AZ25" si="99">AW24/AX24</f>
        <v>0.66666666666666663</v>
      </c>
    </row>
    <row r="25" spans="1:52" ht="18" customHeight="1" x14ac:dyDescent="0.35">
      <c r="A25" s="25" t="s">
        <v>14</v>
      </c>
      <c r="B25" s="25" t="s">
        <v>47</v>
      </c>
      <c r="C25" s="78">
        <v>3</v>
      </c>
      <c r="D25" s="78">
        <v>1</v>
      </c>
      <c r="E25" s="78">
        <f>SUM(C25:D25)</f>
        <v>4</v>
      </c>
      <c r="F25" s="28">
        <f t="shared" si="87"/>
        <v>0.75</v>
      </c>
      <c r="G25" s="137">
        <f t="shared" si="8"/>
        <v>0.25</v>
      </c>
      <c r="H25" s="78">
        <v>1</v>
      </c>
      <c r="I25" s="78">
        <v>0</v>
      </c>
      <c r="J25" s="78">
        <f>SUM(H25:I25)</f>
        <v>1</v>
      </c>
      <c r="K25" s="28">
        <f t="shared" si="88"/>
        <v>1</v>
      </c>
      <c r="L25" s="137">
        <f t="shared" si="0"/>
        <v>0</v>
      </c>
      <c r="M25" s="78">
        <v>1</v>
      </c>
      <c r="N25" s="78">
        <v>2</v>
      </c>
      <c r="O25" s="78">
        <f>M25+N25</f>
        <v>3</v>
      </c>
      <c r="P25" s="28">
        <f t="shared" ref="P25:P36" si="100">M25/O25</f>
        <v>0.33333333333333331</v>
      </c>
      <c r="Q25" s="137">
        <f t="shared" si="23"/>
        <v>0.66666666666666663</v>
      </c>
      <c r="R25" s="78">
        <v>2</v>
      </c>
      <c r="S25" s="78">
        <v>4</v>
      </c>
      <c r="T25" s="78">
        <f>R25+S25</f>
        <v>6</v>
      </c>
      <c r="U25" s="28">
        <f t="shared" si="97"/>
        <v>0.33333333333333331</v>
      </c>
      <c r="V25" s="137">
        <f t="shared" si="27"/>
        <v>0.66666666666666663</v>
      </c>
      <c r="W25" s="78">
        <v>0</v>
      </c>
      <c r="X25" s="78">
        <v>0</v>
      </c>
      <c r="Y25" s="78">
        <f>W25+X25</f>
        <v>0</v>
      </c>
      <c r="Z25" s="28" t="s">
        <v>46</v>
      </c>
      <c r="AA25" s="137" t="s">
        <v>46</v>
      </c>
      <c r="AB25" s="78">
        <v>2</v>
      </c>
      <c r="AC25" s="78">
        <v>5</v>
      </c>
      <c r="AD25" s="78">
        <f>AB25+AC25</f>
        <v>7</v>
      </c>
      <c r="AE25" s="28">
        <f t="shared" si="78"/>
        <v>0.2857142857142857</v>
      </c>
      <c r="AF25" s="137" t="s">
        <v>46</v>
      </c>
      <c r="AG25" s="78">
        <v>3</v>
      </c>
      <c r="AH25" s="78">
        <v>1</v>
      </c>
      <c r="AI25" s="78">
        <f>AG25+AH25</f>
        <v>4</v>
      </c>
      <c r="AJ25" s="28">
        <f t="shared" si="13"/>
        <v>0.75</v>
      </c>
      <c r="AK25" s="137">
        <f t="shared" si="14"/>
        <v>0.25</v>
      </c>
      <c r="AL25" s="78">
        <v>2</v>
      </c>
      <c r="AM25" s="78">
        <v>1</v>
      </c>
      <c r="AN25" s="78">
        <f>AL25+AM25</f>
        <v>3</v>
      </c>
      <c r="AO25" s="28">
        <f t="shared" si="81"/>
        <v>0.66666666666666663</v>
      </c>
      <c r="AP25" s="137">
        <f t="shared" si="16"/>
        <v>0.33333333333333331</v>
      </c>
      <c r="AQ25" s="78">
        <v>0</v>
      </c>
      <c r="AR25" s="78">
        <v>2</v>
      </c>
      <c r="AS25" s="78">
        <f>AQ25+AR25</f>
        <v>2</v>
      </c>
      <c r="AT25" s="28">
        <f t="shared" si="83"/>
        <v>0</v>
      </c>
      <c r="AU25" s="138">
        <f t="shared" si="18"/>
        <v>1</v>
      </c>
      <c r="AV25" s="78">
        <v>3</v>
      </c>
      <c r="AW25" s="78">
        <v>2</v>
      </c>
      <c r="AX25" s="78">
        <f>AV25+AW25</f>
        <v>5</v>
      </c>
      <c r="AY25" s="28">
        <f t="shared" si="98"/>
        <v>0.6</v>
      </c>
      <c r="AZ25" s="138">
        <f t="shared" si="99"/>
        <v>0.4</v>
      </c>
    </row>
    <row r="26" spans="1:52" ht="18" customHeight="1" x14ac:dyDescent="0.35">
      <c r="A26" s="33"/>
      <c r="B26" s="25" t="s">
        <v>48</v>
      </c>
      <c r="C26" s="78">
        <v>1</v>
      </c>
      <c r="D26" s="78">
        <v>0</v>
      </c>
      <c r="E26" s="78">
        <f>SUM(C26:D26)</f>
        <v>1</v>
      </c>
      <c r="F26" s="28">
        <f t="shared" si="87"/>
        <v>1</v>
      </c>
      <c r="G26" s="137">
        <f t="shared" si="8"/>
        <v>0</v>
      </c>
      <c r="H26" s="78">
        <v>1</v>
      </c>
      <c r="I26" s="78">
        <v>4</v>
      </c>
      <c r="J26" s="78">
        <f>SUM(H26:I26)</f>
        <v>5</v>
      </c>
      <c r="K26" s="28">
        <f t="shared" si="88"/>
        <v>0.2</v>
      </c>
      <c r="L26" s="137">
        <f t="shared" si="0"/>
        <v>0.8</v>
      </c>
      <c r="M26" s="78">
        <v>1</v>
      </c>
      <c r="N26" s="78">
        <v>2</v>
      </c>
      <c r="O26" s="78">
        <f>M26+N26</f>
        <v>3</v>
      </c>
      <c r="P26" s="28">
        <f t="shared" si="100"/>
        <v>0.33333333333333331</v>
      </c>
      <c r="Q26" s="137">
        <f t="shared" si="23"/>
        <v>0.66666666666666663</v>
      </c>
      <c r="R26" s="78">
        <v>1</v>
      </c>
      <c r="S26" s="78">
        <v>0</v>
      </c>
      <c r="T26" s="78">
        <f t="shared" ref="T26" si="101">R26+S26</f>
        <v>1</v>
      </c>
      <c r="U26" s="28">
        <f t="shared" si="97"/>
        <v>1</v>
      </c>
      <c r="V26" s="137">
        <f t="shared" si="27"/>
        <v>0</v>
      </c>
      <c r="W26" s="78">
        <v>3</v>
      </c>
      <c r="X26" s="78">
        <v>0</v>
      </c>
      <c r="Y26" s="78">
        <f t="shared" ref="Y26" si="102">W26+X26</f>
        <v>3</v>
      </c>
      <c r="Z26" s="28">
        <f>W26/Y26</f>
        <v>1</v>
      </c>
      <c r="AA26" s="137">
        <f t="shared" si="24"/>
        <v>0</v>
      </c>
      <c r="AB26" s="78">
        <v>1</v>
      </c>
      <c r="AC26" s="78">
        <v>1</v>
      </c>
      <c r="AD26" s="78">
        <f t="shared" ref="AD26" si="103">AB26+AC26</f>
        <v>2</v>
      </c>
      <c r="AE26" s="28">
        <f t="shared" si="78"/>
        <v>0.5</v>
      </c>
      <c r="AF26" s="137">
        <f t="shared" si="30"/>
        <v>0.5</v>
      </c>
      <c r="AG26" s="78">
        <v>2</v>
      </c>
      <c r="AH26" s="78">
        <v>1</v>
      </c>
      <c r="AI26" s="78">
        <f t="shared" ref="AI26" si="104">AG26+AH26</f>
        <v>3</v>
      </c>
      <c r="AJ26" s="28">
        <f t="shared" si="13"/>
        <v>0.66666666666666663</v>
      </c>
      <c r="AK26" s="137">
        <f t="shared" si="14"/>
        <v>0.33333333333333331</v>
      </c>
      <c r="AL26" s="78">
        <v>2</v>
      </c>
      <c r="AM26" s="78">
        <v>2</v>
      </c>
      <c r="AN26" s="78">
        <f t="shared" ref="AN26" si="105">AL26+AM26</f>
        <v>4</v>
      </c>
      <c r="AO26" s="28">
        <f t="shared" si="81"/>
        <v>0.5</v>
      </c>
      <c r="AP26" s="137">
        <f t="shared" si="16"/>
        <v>0.5</v>
      </c>
      <c r="AQ26" s="78">
        <v>0</v>
      </c>
      <c r="AR26" s="78">
        <v>0</v>
      </c>
      <c r="AS26" s="78">
        <f t="shared" ref="AS26" si="106">AQ26+AR26</f>
        <v>0</v>
      </c>
      <c r="AT26" s="28" t="s">
        <v>46</v>
      </c>
      <c r="AU26" s="138" t="s">
        <v>46</v>
      </c>
      <c r="AV26" s="78">
        <v>4</v>
      </c>
      <c r="AW26" s="78">
        <v>3</v>
      </c>
      <c r="AX26" s="78">
        <f t="shared" ref="AX26:AX27" si="107">AV26+AW26</f>
        <v>7</v>
      </c>
      <c r="AY26" s="28">
        <f t="shared" ref="AY26" si="108">AV26/AX26</f>
        <v>0.5714285714285714</v>
      </c>
      <c r="AZ26" s="138">
        <f t="shared" ref="AZ26" si="109">AW26/AX26</f>
        <v>0.42857142857142855</v>
      </c>
    </row>
    <row r="27" spans="1:52" ht="18" customHeight="1" x14ac:dyDescent="0.35">
      <c r="A27" s="33"/>
      <c r="B27" s="25" t="s">
        <v>49</v>
      </c>
      <c r="C27" s="78">
        <v>5</v>
      </c>
      <c r="D27" s="78">
        <v>8</v>
      </c>
      <c r="E27" s="78">
        <f>SUM(C27:D27)</f>
        <v>13</v>
      </c>
      <c r="F27" s="28">
        <f t="shared" si="87"/>
        <v>0.38461538461538464</v>
      </c>
      <c r="G27" s="137">
        <f t="shared" si="8"/>
        <v>0.61538461538461542</v>
      </c>
      <c r="H27" s="78">
        <v>4</v>
      </c>
      <c r="I27" s="78">
        <v>3</v>
      </c>
      <c r="J27" s="78">
        <f>SUM(H27:I27)</f>
        <v>7</v>
      </c>
      <c r="K27" s="28">
        <f t="shared" si="88"/>
        <v>0.5714285714285714</v>
      </c>
      <c r="L27" s="137">
        <f t="shared" si="0"/>
        <v>0.42857142857142855</v>
      </c>
      <c r="M27" s="78">
        <v>3</v>
      </c>
      <c r="N27" s="78">
        <v>4</v>
      </c>
      <c r="O27" s="78">
        <f>M27+N27</f>
        <v>7</v>
      </c>
      <c r="P27" s="28">
        <f t="shared" si="100"/>
        <v>0.42857142857142855</v>
      </c>
      <c r="Q27" s="137">
        <f t="shared" si="23"/>
        <v>0.5714285714285714</v>
      </c>
      <c r="R27" s="78">
        <v>1</v>
      </c>
      <c r="S27" s="78">
        <v>9</v>
      </c>
      <c r="T27" s="78">
        <f t="shared" ref="T27" si="110">R27+S27</f>
        <v>10</v>
      </c>
      <c r="U27" s="28">
        <f t="shared" si="97"/>
        <v>0.1</v>
      </c>
      <c r="V27" s="137">
        <f t="shared" si="27"/>
        <v>0.9</v>
      </c>
      <c r="W27" s="78">
        <v>1</v>
      </c>
      <c r="X27" s="78">
        <v>4</v>
      </c>
      <c r="Y27" s="78">
        <f t="shared" ref="Y27" si="111">W27+X27</f>
        <v>5</v>
      </c>
      <c r="Z27" s="28">
        <f>W27/Y27</f>
        <v>0.2</v>
      </c>
      <c r="AA27" s="137">
        <f t="shared" si="24"/>
        <v>0.8</v>
      </c>
      <c r="AB27" s="78">
        <v>6</v>
      </c>
      <c r="AC27" s="78">
        <v>0</v>
      </c>
      <c r="AD27" s="78">
        <f t="shared" ref="AD27" si="112">AB27+AC27</f>
        <v>6</v>
      </c>
      <c r="AE27" s="28">
        <f t="shared" si="78"/>
        <v>1</v>
      </c>
      <c r="AF27" s="137">
        <f t="shared" si="30"/>
        <v>0</v>
      </c>
      <c r="AG27" s="78">
        <v>0</v>
      </c>
      <c r="AH27" s="78">
        <v>5</v>
      </c>
      <c r="AI27" s="78">
        <f t="shared" ref="AI27" si="113">AG27+AH27</f>
        <v>5</v>
      </c>
      <c r="AJ27" s="28">
        <f t="shared" si="13"/>
        <v>0</v>
      </c>
      <c r="AK27" s="137">
        <f t="shared" si="14"/>
        <v>1</v>
      </c>
      <c r="AL27" s="78">
        <v>5</v>
      </c>
      <c r="AM27" s="78">
        <v>2</v>
      </c>
      <c r="AN27" s="78">
        <f t="shared" ref="AN27" si="114">AL27+AM27</f>
        <v>7</v>
      </c>
      <c r="AO27" s="28">
        <f t="shared" si="81"/>
        <v>0.7142857142857143</v>
      </c>
      <c r="AP27" s="137">
        <f t="shared" si="16"/>
        <v>0.2857142857142857</v>
      </c>
      <c r="AQ27" s="78">
        <v>5</v>
      </c>
      <c r="AR27" s="78">
        <v>4</v>
      </c>
      <c r="AS27" s="78">
        <f t="shared" ref="AS27" si="115">AQ27+AR27</f>
        <v>9</v>
      </c>
      <c r="AT27" s="28">
        <f t="shared" si="83"/>
        <v>0.55555555555555558</v>
      </c>
      <c r="AU27" s="138">
        <f t="shared" si="18"/>
        <v>0.44444444444444442</v>
      </c>
      <c r="AV27" s="78">
        <v>4</v>
      </c>
      <c r="AW27" s="78">
        <v>2</v>
      </c>
      <c r="AX27" s="78">
        <f t="shared" si="107"/>
        <v>6</v>
      </c>
      <c r="AY27" s="28">
        <f t="shared" ref="AY27:AY28" si="116">AV27/AX27</f>
        <v>0.66666666666666663</v>
      </c>
      <c r="AZ27" s="138">
        <f t="shared" ref="AZ27:AZ28" si="117">AW27/AX27</f>
        <v>0.33333333333333331</v>
      </c>
    </row>
    <row r="28" spans="1:52" s="1" customFormat="1" ht="18" customHeight="1" x14ac:dyDescent="0.35">
      <c r="A28" s="34"/>
      <c r="B28" s="123" t="s">
        <v>23</v>
      </c>
      <c r="C28" s="98">
        <f>SUM(C25:C27)</f>
        <v>9</v>
      </c>
      <c r="D28" s="98">
        <f>SUM(D25:D27)</f>
        <v>9</v>
      </c>
      <c r="E28" s="98">
        <f>SUM(E25:E27)</f>
        <v>18</v>
      </c>
      <c r="F28" s="30">
        <f t="shared" si="87"/>
        <v>0.5</v>
      </c>
      <c r="G28" s="139">
        <f t="shared" si="8"/>
        <v>0.5</v>
      </c>
      <c r="H28" s="98">
        <f>SUM(H25:H27)</f>
        <v>6</v>
      </c>
      <c r="I28" s="98">
        <f>SUM(I25:I27)</f>
        <v>7</v>
      </c>
      <c r="J28" s="98">
        <f>SUM(J25:J27)</f>
        <v>13</v>
      </c>
      <c r="K28" s="30">
        <f t="shared" si="88"/>
        <v>0.46153846153846156</v>
      </c>
      <c r="L28" s="139">
        <f t="shared" si="0"/>
        <v>0.53846153846153844</v>
      </c>
      <c r="M28" s="97">
        <f>SUM(M25:M27)</f>
        <v>5</v>
      </c>
      <c r="N28" s="97">
        <f>SUM(N25:N27)</f>
        <v>8</v>
      </c>
      <c r="O28" s="97">
        <f>SUM(M28:N28)</f>
        <v>13</v>
      </c>
      <c r="P28" s="30">
        <f t="shared" si="100"/>
        <v>0.38461538461538464</v>
      </c>
      <c r="Q28" s="139">
        <f t="shared" si="23"/>
        <v>0.61538461538461542</v>
      </c>
      <c r="R28" s="97">
        <f>SUM(R25:R27)</f>
        <v>4</v>
      </c>
      <c r="S28" s="97">
        <f>SUM(S25:S27)</f>
        <v>13</v>
      </c>
      <c r="T28" s="97">
        <f>SUM(R28:S28)</f>
        <v>17</v>
      </c>
      <c r="U28" s="30">
        <f t="shared" si="97"/>
        <v>0.23529411764705882</v>
      </c>
      <c r="V28" s="139">
        <f t="shared" si="27"/>
        <v>0.76470588235294112</v>
      </c>
      <c r="W28" s="97">
        <f>SUM(W25:W27)</f>
        <v>4</v>
      </c>
      <c r="X28" s="97">
        <f>SUM(X25:X27)</f>
        <v>4</v>
      </c>
      <c r="Y28" s="97">
        <f>SUM(W28:X28)</f>
        <v>8</v>
      </c>
      <c r="Z28" s="30">
        <f>W28/Y28</f>
        <v>0.5</v>
      </c>
      <c r="AA28" s="139">
        <f t="shared" si="24"/>
        <v>0.5</v>
      </c>
      <c r="AB28" s="97">
        <f>SUM(AB25:AB27)</f>
        <v>9</v>
      </c>
      <c r="AC28" s="97">
        <f>SUM(AC25:AC27)</f>
        <v>6</v>
      </c>
      <c r="AD28" s="97">
        <f>SUM(AB28:AC28)</f>
        <v>15</v>
      </c>
      <c r="AE28" s="30">
        <f t="shared" si="78"/>
        <v>0.6</v>
      </c>
      <c r="AF28" s="139">
        <f t="shared" si="30"/>
        <v>0.4</v>
      </c>
      <c r="AG28" s="97">
        <f>SUM(AG25:AG27)</f>
        <v>5</v>
      </c>
      <c r="AH28" s="97">
        <f>SUM(AH25:AH27)</f>
        <v>7</v>
      </c>
      <c r="AI28" s="97">
        <f>SUM(AG28:AH28)</f>
        <v>12</v>
      </c>
      <c r="AJ28" s="30">
        <f t="shared" si="13"/>
        <v>0.41666666666666669</v>
      </c>
      <c r="AK28" s="139">
        <f t="shared" si="14"/>
        <v>0.58333333333333337</v>
      </c>
      <c r="AL28" s="97">
        <f>SUM(AL25:AL27)</f>
        <v>9</v>
      </c>
      <c r="AM28" s="97">
        <f>SUM(AM25:AM27)</f>
        <v>5</v>
      </c>
      <c r="AN28" s="97">
        <f>SUM(AL28:AM28)</f>
        <v>14</v>
      </c>
      <c r="AO28" s="30">
        <f t="shared" si="81"/>
        <v>0.6428571428571429</v>
      </c>
      <c r="AP28" s="139">
        <f t="shared" si="16"/>
        <v>0.35714285714285715</v>
      </c>
      <c r="AQ28" s="97">
        <f>SUM(AQ25:AQ27)</f>
        <v>5</v>
      </c>
      <c r="AR28" s="97">
        <f>SUM(AR25:AR27)</f>
        <v>6</v>
      </c>
      <c r="AS28" s="97">
        <f>SUM(AQ28:AR28)</f>
        <v>11</v>
      </c>
      <c r="AT28" s="30">
        <f t="shared" si="83"/>
        <v>0.45454545454545453</v>
      </c>
      <c r="AU28" s="37">
        <f t="shared" si="18"/>
        <v>0.54545454545454541</v>
      </c>
      <c r="AV28" s="97">
        <f>SUM(AV25:AV27)</f>
        <v>11</v>
      </c>
      <c r="AW28" s="97">
        <f>SUM(AW25:AW27)</f>
        <v>7</v>
      </c>
      <c r="AX28" s="97">
        <f>SUM(AV28:AW28)</f>
        <v>18</v>
      </c>
      <c r="AY28" s="30">
        <f t="shared" si="116"/>
        <v>0.61111111111111116</v>
      </c>
      <c r="AZ28" s="37">
        <f t="shared" si="117"/>
        <v>0.3888888888888889</v>
      </c>
    </row>
    <row r="29" spans="1:52" ht="18" customHeight="1" x14ac:dyDescent="0.35">
      <c r="A29" s="25" t="s">
        <v>15</v>
      </c>
      <c r="B29" s="25" t="s">
        <v>47</v>
      </c>
      <c r="C29" s="78">
        <v>0</v>
      </c>
      <c r="D29" s="78">
        <v>0</v>
      </c>
      <c r="E29" s="78">
        <f>SUM(C29:D29)</f>
        <v>0</v>
      </c>
      <c r="F29" s="28" t="s">
        <v>46</v>
      </c>
      <c r="G29" s="137" t="s">
        <v>46</v>
      </c>
      <c r="H29" s="78">
        <v>0</v>
      </c>
      <c r="I29" s="78">
        <v>1</v>
      </c>
      <c r="J29" s="78">
        <f>SUM(H29:I29)</f>
        <v>1</v>
      </c>
      <c r="K29" s="28">
        <f t="shared" si="88"/>
        <v>0</v>
      </c>
      <c r="L29" s="137">
        <f t="shared" si="0"/>
        <v>1</v>
      </c>
      <c r="M29" s="78">
        <v>2</v>
      </c>
      <c r="N29" s="78">
        <v>2</v>
      </c>
      <c r="O29" s="78">
        <f>M29+N29</f>
        <v>4</v>
      </c>
      <c r="P29" s="28">
        <f t="shared" si="100"/>
        <v>0.5</v>
      </c>
      <c r="Q29" s="137">
        <f t="shared" si="23"/>
        <v>0.5</v>
      </c>
      <c r="R29" s="78">
        <v>1</v>
      </c>
      <c r="S29" s="78">
        <v>1</v>
      </c>
      <c r="T29" s="78">
        <f>R29+S29</f>
        <v>2</v>
      </c>
      <c r="U29" s="28">
        <f t="shared" si="97"/>
        <v>0.5</v>
      </c>
      <c r="V29" s="137">
        <f t="shared" si="27"/>
        <v>0.5</v>
      </c>
      <c r="W29" s="78">
        <v>0</v>
      </c>
      <c r="X29" s="78">
        <v>0</v>
      </c>
      <c r="Y29" s="78">
        <f>W29+X29</f>
        <v>0</v>
      </c>
      <c r="Z29" s="28" t="s">
        <v>46</v>
      </c>
      <c r="AA29" s="137" t="s">
        <v>46</v>
      </c>
      <c r="AB29" s="78">
        <v>0</v>
      </c>
      <c r="AC29" s="78">
        <v>0</v>
      </c>
      <c r="AD29" s="78">
        <f>AB29+AC29</f>
        <v>0</v>
      </c>
      <c r="AE29" s="28" t="s">
        <v>46</v>
      </c>
      <c r="AF29" s="137" t="s">
        <v>46</v>
      </c>
      <c r="AG29" s="78">
        <v>0</v>
      </c>
      <c r="AH29" s="78">
        <v>0</v>
      </c>
      <c r="AI29" s="78">
        <f>AG29+AH29</f>
        <v>0</v>
      </c>
      <c r="AJ29" s="28" t="s">
        <v>46</v>
      </c>
      <c r="AK29" s="137" t="s">
        <v>46</v>
      </c>
      <c r="AL29" s="78">
        <v>0</v>
      </c>
      <c r="AM29" s="78">
        <v>0</v>
      </c>
      <c r="AN29" s="78">
        <f>AL29+AM29</f>
        <v>0</v>
      </c>
      <c r="AO29" s="28" t="s">
        <v>46</v>
      </c>
      <c r="AP29" s="137" t="s">
        <v>46</v>
      </c>
      <c r="AQ29" s="78">
        <v>1</v>
      </c>
      <c r="AR29" s="78">
        <v>0</v>
      </c>
      <c r="AS29" s="78">
        <f>AQ29+AR29</f>
        <v>1</v>
      </c>
      <c r="AT29" s="28" t="s">
        <v>46</v>
      </c>
      <c r="AU29" s="138" t="s">
        <v>46</v>
      </c>
      <c r="AV29" s="78">
        <v>0</v>
      </c>
      <c r="AW29" s="78">
        <v>0</v>
      </c>
      <c r="AX29" s="78">
        <f>AV29+AW29</f>
        <v>0</v>
      </c>
      <c r="AY29" s="28" t="s">
        <v>46</v>
      </c>
      <c r="AZ29" s="138" t="s">
        <v>46</v>
      </c>
    </row>
    <row r="30" spans="1:52" ht="18" customHeight="1" x14ac:dyDescent="0.35">
      <c r="A30" s="33"/>
      <c r="B30" s="25" t="s">
        <v>48</v>
      </c>
      <c r="C30" s="78">
        <v>1</v>
      </c>
      <c r="D30" s="78">
        <v>1</v>
      </c>
      <c r="E30" s="78">
        <f>SUM(C30:D30)</f>
        <v>2</v>
      </c>
      <c r="F30" s="28">
        <f t="shared" ref="F30:F36" si="118">C30/E30</f>
        <v>0.5</v>
      </c>
      <c r="G30" s="137">
        <f t="shared" si="8"/>
        <v>0.5</v>
      </c>
      <c r="H30" s="78">
        <v>2</v>
      </c>
      <c r="I30" s="78">
        <v>4</v>
      </c>
      <c r="J30" s="78">
        <f>SUM(H30:I30)</f>
        <v>6</v>
      </c>
      <c r="K30" s="28">
        <f t="shared" si="88"/>
        <v>0.33333333333333331</v>
      </c>
      <c r="L30" s="137">
        <f t="shared" si="0"/>
        <v>0.66666666666666663</v>
      </c>
      <c r="M30" s="78">
        <v>2</v>
      </c>
      <c r="N30" s="78">
        <v>5</v>
      </c>
      <c r="O30" s="78">
        <f>M30+N30</f>
        <v>7</v>
      </c>
      <c r="P30" s="28">
        <f t="shared" si="100"/>
        <v>0.2857142857142857</v>
      </c>
      <c r="Q30" s="137">
        <f t="shared" si="23"/>
        <v>0.7142857142857143</v>
      </c>
      <c r="R30" s="78">
        <v>2</v>
      </c>
      <c r="S30" s="78">
        <v>1</v>
      </c>
      <c r="T30" s="78">
        <f t="shared" ref="T30" si="119">R30+S30</f>
        <v>3</v>
      </c>
      <c r="U30" s="28">
        <f t="shared" si="97"/>
        <v>0.66666666666666663</v>
      </c>
      <c r="V30" s="137">
        <f t="shared" si="27"/>
        <v>0.33333333333333331</v>
      </c>
      <c r="W30" s="78">
        <v>0</v>
      </c>
      <c r="X30" s="78">
        <v>0</v>
      </c>
      <c r="Y30" s="78">
        <f t="shared" ref="Y30" si="120">W30+X30</f>
        <v>0</v>
      </c>
      <c r="Z30" s="28" t="s">
        <v>46</v>
      </c>
      <c r="AA30" s="137" t="s">
        <v>46</v>
      </c>
      <c r="AB30" s="78">
        <v>1</v>
      </c>
      <c r="AC30" s="78">
        <v>3</v>
      </c>
      <c r="AD30" s="78">
        <f t="shared" ref="AD30" si="121">AB30+AC30</f>
        <v>4</v>
      </c>
      <c r="AE30" s="28">
        <f t="shared" ref="AE30:AE36" si="122">AB30/AD30</f>
        <v>0.25</v>
      </c>
      <c r="AF30" s="137">
        <f t="shared" si="30"/>
        <v>0.75</v>
      </c>
      <c r="AG30" s="78">
        <v>2</v>
      </c>
      <c r="AH30" s="78">
        <v>8</v>
      </c>
      <c r="AI30" s="78">
        <f t="shared" ref="AI30" si="123">AG30+AH30</f>
        <v>10</v>
      </c>
      <c r="AJ30" s="28">
        <f t="shared" ref="AJ30:AJ36" si="124">AG30/AI30</f>
        <v>0.2</v>
      </c>
      <c r="AK30" s="137">
        <f t="shared" si="14"/>
        <v>0.8</v>
      </c>
      <c r="AL30" s="78">
        <v>2</v>
      </c>
      <c r="AM30" s="78">
        <v>1</v>
      </c>
      <c r="AN30" s="78">
        <f t="shared" ref="AN30" si="125">AL30+AM30</f>
        <v>3</v>
      </c>
      <c r="AO30" s="28">
        <f t="shared" ref="AO30:AO36" si="126">AL30/AN30</f>
        <v>0.66666666666666663</v>
      </c>
      <c r="AP30" s="137">
        <f t="shared" si="16"/>
        <v>0.33333333333333331</v>
      </c>
      <c r="AQ30" s="78">
        <v>0</v>
      </c>
      <c r="AR30" s="78">
        <v>2</v>
      </c>
      <c r="AS30" s="78">
        <f t="shared" ref="AS30" si="127">AQ30+AR30</f>
        <v>2</v>
      </c>
      <c r="AT30" s="28">
        <f t="shared" ref="AT30:AT36" si="128">AQ30/AS30</f>
        <v>0</v>
      </c>
      <c r="AU30" s="138">
        <f t="shared" si="18"/>
        <v>1</v>
      </c>
      <c r="AV30" s="78">
        <v>1</v>
      </c>
      <c r="AW30" s="78">
        <v>2</v>
      </c>
      <c r="AX30" s="78">
        <f t="shared" ref="AX30:AX31" si="129">AV30+AW30</f>
        <v>3</v>
      </c>
      <c r="AY30" s="28">
        <f t="shared" ref="AY30:AY36" si="130">AV30/AX30</f>
        <v>0.33333333333333331</v>
      </c>
      <c r="AZ30" s="138">
        <f t="shared" ref="AZ30:AZ36" si="131">AW30/AX30</f>
        <v>0.66666666666666663</v>
      </c>
    </row>
    <row r="31" spans="1:52" ht="18" customHeight="1" x14ac:dyDescent="0.35">
      <c r="A31" s="33"/>
      <c r="B31" s="25" t="s">
        <v>49</v>
      </c>
      <c r="C31" s="78">
        <v>0</v>
      </c>
      <c r="D31" s="78">
        <v>4</v>
      </c>
      <c r="E31" s="78">
        <f>SUM(C31:D31)</f>
        <v>4</v>
      </c>
      <c r="F31" s="28">
        <f t="shared" si="118"/>
        <v>0</v>
      </c>
      <c r="G31" s="137">
        <f t="shared" si="8"/>
        <v>1</v>
      </c>
      <c r="H31" s="78">
        <v>1</v>
      </c>
      <c r="I31" s="78">
        <v>2</v>
      </c>
      <c r="J31" s="78">
        <f>SUM(H31:I31)</f>
        <v>3</v>
      </c>
      <c r="K31" s="28">
        <f t="shared" si="88"/>
        <v>0.33333333333333331</v>
      </c>
      <c r="L31" s="137">
        <f t="shared" si="0"/>
        <v>0.66666666666666663</v>
      </c>
      <c r="M31" s="78">
        <v>3</v>
      </c>
      <c r="N31" s="78">
        <v>4</v>
      </c>
      <c r="O31" s="78">
        <f>M31+N31</f>
        <v>7</v>
      </c>
      <c r="P31" s="28">
        <f t="shared" si="100"/>
        <v>0.42857142857142855</v>
      </c>
      <c r="Q31" s="137">
        <f t="shared" si="23"/>
        <v>0.5714285714285714</v>
      </c>
      <c r="R31" s="78">
        <v>1</v>
      </c>
      <c r="S31" s="78">
        <v>4</v>
      </c>
      <c r="T31" s="78">
        <f t="shared" ref="T31" si="132">R31+S31</f>
        <v>5</v>
      </c>
      <c r="U31" s="28">
        <f t="shared" si="97"/>
        <v>0.2</v>
      </c>
      <c r="V31" s="137">
        <f t="shared" si="27"/>
        <v>0.8</v>
      </c>
      <c r="W31" s="78">
        <v>4</v>
      </c>
      <c r="X31" s="78">
        <v>2</v>
      </c>
      <c r="Y31" s="78">
        <f t="shared" ref="Y31" si="133">W31+X31</f>
        <v>6</v>
      </c>
      <c r="Z31" s="28">
        <f t="shared" ref="Z31:Z36" si="134">W31/Y31</f>
        <v>0.66666666666666663</v>
      </c>
      <c r="AA31" s="137">
        <f t="shared" si="24"/>
        <v>0.33333333333333331</v>
      </c>
      <c r="AB31" s="78">
        <v>6</v>
      </c>
      <c r="AC31" s="78">
        <v>4</v>
      </c>
      <c r="AD31" s="78">
        <f t="shared" ref="AD31" si="135">AB31+AC31</f>
        <v>10</v>
      </c>
      <c r="AE31" s="28">
        <f t="shared" si="122"/>
        <v>0.6</v>
      </c>
      <c r="AF31" s="137">
        <f t="shared" si="30"/>
        <v>0.4</v>
      </c>
      <c r="AG31" s="78">
        <v>4</v>
      </c>
      <c r="AH31" s="78">
        <v>3</v>
      </c>
      <c r="AI31" s="78">
        <f t="shared" ref="AI31" si="136">AG31+AH31</f>
        <v>7</v>
      </c>
      <c r="AJ31" s="28">
        <f t="shared" si="124"/>
        <v>0.5714285714285714</v>
      </c>
      <c r="AK31" s="137">
        <f t="shared" si="14"/>
        <v>0.42857142857142855</v>
      </c>
      <c r="AL31" s="78">
        <v>2</v>
      </c>
      <c r="AM31" s="78">
        <v>3</v>
      </c>
      <c r="AN31" s="78">
        <f t="shared" ref="AN31" si="137">AL31+AM31</f>
        <v>5</v>
      </c>
      <c r="AO31" s="28">
        <f t="shared" si="126"/>
        <v>0.4</v>
      </c>
      <c r="AP31" s="137">
        <f t="shared" si="16"/>
        <v>0.6</v>
      </c>
      <c r="AQ31" s="78">
        <v>4</v>
      </c>
      <c r="AR31" s="78">
        <v>0</v>
      </c>
      <c r="AS31" s="78">
        <f t="shared" ref="AS31" si="138">AQ31+AR31</f>
        <v>4</v>
      </c>
      <c r="AT31" s="28">
        <f t="shared" si="128"/>
        <v>1</v>
      </c>
      <c r="AU31" s="138">
        <f t="shared" si="18"/>
        <v>0</v>
      </c>
      <c r="AV31" s="78">
        <v>6</v>
      </c>
      <c r="AW31" s="78">
        <v>2</v>
      </c>
      <c r="AX31" s="78">
        <f t="shared" si="129"/>
        <v>8</v>
      </c>
      <c r="AY31" s="28">
        <f t="shared" si="130"/>
        <v>0.75</v>
      </c>
      <c r="AZ31" s="138">
        <f t="shared" si="131"/>
        <v>0.25</v>
      </c>
    </row>
    <row r="32" spans="1:52" s="1" customFormat="1" ht="18" customHeight="1" x14ac:dyDescent="0.35">
      <c r="A32" s="34"/>
      <c r="B32" s="123" t="s">
        <v>23</v>
      </c>
      <c r="C32" s="98">
        <f>SUM(C29:C31)</f>
        <v>1</v>
      </c>
      <c r="D32" s="98">
        <f>SUM(D29:D31)</f>
        <v>5</v>
      </c>
      <c r="E32" s="98">
        <f>SUM(E29:E31)</f>
        <v>6</v>
      </c>
      <c r="F32" s="30">
        <f t="shared" si="118"/>
        <v>0.16666666666666666</v>
      </c>
      <c r="G32" s="139">
        <f t="shared" si="8"/>
        <v>0.83333333333333337</v>
      </c>
      <c r="H32" s="98">
        <f>SUM(H29:H31)</f>
        <v>3</v>
      </c>
      <c r="I32" s="98">
        <f>SUM(I29:I31)</f>
        <v>7</v>
      </c>
      <c r="J32" s="98">
        <f>SUM(J29:J31)</f>
        <v>10</v>
      </c>
      <c r="K32" s="30">
        <f t="shared" si="88"/>
        <v>0.3</v>
      </c>
      <c r="L32" s="139">
        <f t="shared" si="0"/>
        <v>0.7</v>
      </c>
      <c r="M32" s="97">
        <f>SUM(M29:M31)</f>
        <v>7</v>
      </c>
      <c r="N32" s="97">
        <f>SUM(N29:N31)</f>
        <v>11</v>
      </c>
      <c r="O32" s="97">
        <f>SUM(M32:N32)</f>
        <v>18</v>
      </c>
      <c r="P32" s="30">
        <f t="shared" si="100"/>
        <v>0.3888888888888889</v>
      </c>
      <c r="Q32" s="139">
        <f t="shared" si="23"/>
        <v>0.61111111111111116</v>
      </c>
      <c r="R32" s="97">
        <f>SUM(R29:R31)</f>
        <v>4</v>
      </c>
      <c r="S32" s="97">
        <f>SUM(S29:S31)</f>
        <v>6</v>
      </c>
      <c r="T32" s="97">
        <f>SUM(R32:S32)</f>
        <v>10</v>
      </c>
      <c r="U32" s="30">
        <f t="shared" si="97"/>
        <v>0.4</v>
      </c>
      <c r="V32" s="139">
        <f t="shared" si="27"/>
        <v>0.6</v>
      </c>
      <c r="W32" s="97">
        <f>SUM(W29:W31)</f>
        <v>4</v>
      </c>
      <c r="X32" s="97">
        <f>SUM(X29:X31)</f>
        <v>2</v>
      </c>
      <c r="Y32" s="97">
        <f>SUM(W32:X32)</f>
        <v>6</v>
      </c>
      <c r="Z32" s="30">
        <f t="shared" si="134"/>
        <v>0.66666666666666663</v>
      </c>
      <c r="AA32" s="139">
        <f t="shared" si="24"/>
        <v>0.33333333333333331</v>
      </c>
      <c r="AB32" s="97">
        <f>SUM(AB29:AB31)</f>
        <v>7</v>
      </c>
      <c r="AC32" s="97">
        <f>SUM(AC29:AC31)</f>
        <v>7</v>
      </c>
      <c r="AD32" s="97">
        <f>SUM(AB32:AC32)</f>
        <v>14</v>
      </c>
      <c r="AE32" s="30">
        <f t="shared" si="122"/>
        <v>0.5</v>
      </c>
      <c r="AF32" s="139">
        <f t="shared" si="30"/>
        <v>0.5</v>
      </c>
      <c r="AG32" s="97">
        <f>SUM(AG29:AG31)</f>
        <v>6</v>
      </c>
      <c r="AH32" s="97">
        <f>SUM(AH29:AH31)</f>
        <v>11</v>
      </c>
      <c r="AI32" s="97">
        <f>SUM(AG32:AH32)</f>
        <v>17</v>
      </c>
      <c r="AJ32" s="30">
        <f t="shared" si="124"/>
        <v>0.35294117647058826</v>
      </c>
      <c r="AK32" s="139">
        <f t="shared" si="14"/>
        <v>0.6470588235294118</v>
      </c>
      <c r="AL32" s="97">
        <f>SUM(AL29:AL31)</f>
        <v>4</v>
      </c>
      <c r="AM32" s="97">
        <f>SUM(AM29:AM31)</f>
        <v>4</v>
      </c>
      <c r="AN32" s="97">
        <f>SUM(AL32:AM32)</f>
        <v>8</v>
      </c>
      <c r="AO32" s="30">
        <f t="shared" si="126"/>
        <v>0.5</v>
      </c>
      <c r="AP32" s="139">
        <f t="shared" si="16"/>
        <v>0.5</v>
      </c>
      <c r="AQ32" s="97">
        <f>SUM(AQ29:AQ31)</f>
        <v>5</v>
      </c>
      <c r="AR32" s="97">
        <f>SUM(AR29:AR31)</f>
        <v>2</v>
      </c>
      <c r="AS32" s="97">
        <f>SUM(AQ32:AR32)</f>
        <v>7</v>
      </c>
      <c r="AT32" s="30">
        <f t="shared" si="128"/>
        <v>0.7142857142857143</v>
      </c>
      <c r="AU32" s="37">
        <f t="shared" si="18"/>
        <v>0.2857142857142857</v>
      </c>
      <c r="AV32" s="97">
        <f>SUM(AV29:AV31)</f>
        <v>7</v>
      </c>
      <c r="AW32" s="97">
        <f>SUM(AW29:AW31)</f>
        <v>4</v>
      </c>
      <c r="AX32" s="97">
        <f>SUM(AV32:AW32)</f>
        <v>11</v>
      </c>
      <c r="AY32" s="30">
        <f t="shared" si="130"/>
        <v>0.63636363636363635</v>
      </c>
      <c r="AZ32" s="37">
        <f t="shared" si="131"/>
        <v>0.36363636363636365</v>
      </c>
    </row>
    <row r="33" spans="1:52" ht="18" customHeight="1" x14ac:dyDescent="0.35">
      <c r="A33" s="25" t="s">
        <v>16</v>
      </c>
      <c r="B33" s="25" t="s">
        <v>47</v>
      </c>
      <c r="C33" s="78">
        <f t="shared" ref="C33:E36" si="139">SUM(C5+C9+C13+C17+C21+C25+C29)</f>
        <v>4</v>
      </c>
      <c r="D33" s="78">
        <f t="shared" si="139"/>
        <v>7</v>
      </c>
      <c r="E33" s="78">
        <f t="shared" si="139"/>
        <v>11</v>
      </c>
      <c r="F33" s="28">
        <f t="shared" si="118"/>
        <v>0.36363636363636365</v>
      </c>
      <c r="G33" s="137">
        <f t="shared" si="8"/>
        <v>0.63636363636363635</v>
      </c>
      <c r="H33" s="78">
        <f t="shared" ref="H33:I36" si="140">SUM(H5+H9+H13+H17+H21+H25+H29)</f>
        <v>1</v>
      </c>
      <c r="I33" s="78">
        <f t="shared" si="140"/>
        <v>11</v>
      </c>
      <c r="J33" s="78">
        <f>SUM(H33:I33)</f>
        <v>12</v>
      </c>
      <c r="K33" s="28">
        <f t="shared" si="88"/>
        <v>8.3333333333333329E-2</v>
      </c>
      <c r="L33" s="137">
        <f t="shared" si="0"/>
        <v>0.91666666666666663</v>
      </c>
      <c r="M33" s="78">
        <f t="shared" ref="M33:N36" si="141">SUM(M5+M9+M13+M17+M21+M25+M29)</f>
        <v>3</v>
      </c>
      <c r="N33" s="78">
        <f t="shared" si="141"/>
        <v>17</v>
      </c>
      <c r="O33" s="78">
        <f>SUM(M33:N33)</f>
        <v>20</v>
      </c>
      <c r="P33" s="28">
        <f t="shared" si="100"/>
        <v>0.15</v>
      </c>
      <c r="Q33" s="137">
        <f t="shared" si="23"/>
        <v>0.85</v>
      </c>
      <c r="R33" s="78">
        <f t="shared" ref="R33:S36" si="142">SUM(R5+R9+R13+R17+R21+R25+R29)</f>
        <v>3</v>
      </c>
      <c r="S33" s="78">
        <f t="shared" si="142"/>
        <v>9</v>
      </c>
      <c r="T33" s="78">
        <f>SUM(R33:S33)</f>
        <v>12</v>
      </c>
      <c r="U33" s="28">
        <f t="shared" si="97"/>
        <v>0.25</v>
      </c>
      <c r="V33" s="137">
        <f t="shared" si="27"/>
        <v>0.75</v>
      </c>
      <c r="W33" s="78">
        <f t="shared" ref="W33:X36" si="143">SUM(W5+W9+W13+W17+W21+W25+W29)</f>
        <v>1</v>
      </c>
      <c r="X33" s="78">
        <f t="shared" si="143"/>
        <v>2</v>
      </c>
      <c r="Y33" s="78">
        <f>SUM(W33:X33)</f>
        <v>3</v>
      </c>
      <c r="Z33" s="28">
        <f t="shared" si="134"/>
        <v>0.33333333333333331</v>
      </c>
      <c r="AA33" s="137">
        <f t="shared" si="24"/>
        <v>0.66666666666666663</v>
      </c>
      <c r="AB33" s="78">
        <f t="shared" ref="AB33:AC36" si="144">SUM(AB5+AB9+AB13+AB17+AB21+AB25+AB29)</f>
        <v>2</v>
      </c>
      <c r="AC33" s="78">
        <f t="shared" si="144"/>
        <v>6</v>
      </c>
      <c r="AD33" s="78">
        <f>SUM(AB33:AC33)</f>
        <v>8</v>
      </c>
      <c r="AE33" s="28">
        <f t="shared" si="122"/>
        <v>0.25</v>
      </c>
      <c r="AF33" s="137">
        <f t="shared" si="30"/>
        <v>0.75</v>
      </c>
      <c r="AG33" s="78">
        <f t="shared" ref="AG33:AH36" si="145">SUM(AG5+AG9+AG13+AG17+AG21+AG25+AG29)</f>
        <v>4</v>
      </c>
      <c r="AH33" s="78">
        <f t="shared" si="145"/>
        <v>7</v>
      </c>
      <c r="AI33" s="78">
        <f>SUM(AG33:AH33)</f>
        <v>11</v>
      </c>
      <c r="AJ33" s="28">
        <f t="shared" si="124"/>
        <v>0.36363636363636365</v>
      </c>
      <c r="AK33" s="137">
        <f t="shared" si="14"/>
        <v>0.63636363636363635</v>
      </c>
      <c r="AL33" s="78">
        <f t="shared" ref="AL33:AM36" si="146">SUM(AL5+AL9+AL13+AL17+AL21+AL25+AL29)</f>
        <v>2</v>
      </c>
      <c r="AM33" s="78">
        <f t="shared" si="146"/>
        <v>4</v>
      </c>
      <c r="AN33" s="78">
        <f>SUM(AL33:AM33)</f>
        <v>6</v>
      </c>
      <c r="AO33" s="28">
        <f t="shared" si="126"/>
        <v>0.33333333333333331</v>
      </c>
      <c r="AP33" s="137">
        <f t="shared" si="16"/>
        <v>0.66666666666666663</v>
      </c>
      <c r="AQ33" s="78">
        <f t="shared" ref="AQ33:AR33" si="147">SUM(AQ5+AQ9+AQ13+AQ17+AQ21+AQ25+AQ29)</f>
        <v>2</v>
      </c>
      <c r="AR33" s="78">
        <f t="shared" si="147"/>
        <v>5</v>
      </c>
      <c r="AS33" s="78">
        <f>SUM(AQ33:AR33)</f>
        <v>7</v>
      </c>
      <c r="AT33" s="28">
        <f t="shared" si="128"/>
        <v>0.2857142857142857</v>
      </c>
      <c r="AU33" s="138">
        <f t="shared" si="18"/>
        <v>0.7142857142857143</v>
      </c>
      <c r="AV33" s="78">
        <f t="shared" ref="AV33:AW33" si="148">SUM(AV5+AV9+AV13+AV17+AV21+AV25+AV29)</f>
        <v>5</v>
      </c>
      <c r="AW33" s="78">
        <f t="shared" si="148"/>
        <v>3</v>
      </c>
      <c r="AX33" s="78">
        <f>SUM(AV33:AW33)</f>
        <v>8</v>
      </c>
      <c r="AY33" s="28">
        <f t="shared" si="130"/>
        <v>0.625</v>
      </c>
      <c r="AZ33" s="138">
        <f t="shared" si="131"/>
        <v>0.375</v>
      </c>
    </row>
    <row r="34" spans="1:52" ht="18" customHeight="1" x14ac:dyDescent="0.35">
      <c r="A34" s="33"/>
      <c r="B34" s="25" t="s">
        <v>48</v>
      </c>
      <c r="C34" s="78">
        <f t="shared" si="139"/>
        <v>5</v>
      </c>
      <c r="D34" s="78">
        <f t="shared" si="139"/>
        <v>7</v>
      </c>
      <c r="E34" s="78">
        <f t="shared" si="139"/>
        <v>12</v>
      </c>
      <c r="F34" s="28">
        <f t="shared" si="118"/>
        <v>0.41666666666666669</v>
      </c>
      <c r="G34" s="137">
        <f t="shared" si="8"/>
        <v>0.58333333333333337</v>
      </c>
      <c r="H34" s="78">
        <f t="shared" si="140"/>
        <v>4</v>
      </c>
      <c r="I34" s="78">
        <f t="shared" si="140"/>
        <v>18</v>
      </c>
      <c r="J34" s="78">
        <f>SUM(H34:I34)</f>
        <v>22</v>
      </c>
      <c r="K34" s="28">
        <f t="shared" si="88"/>
        <v>0.18181818181818182</v>
      </c>
      <c r="L34" s="137">
        <f t="shared" si="0"/>
        <v>0.81818181818181823</v>
      </c>
      <c r="M34" s="78">
        <f t="shared" si="141"/>
        <v>3</v>
      </c>
      <c r="N34" s="78">
        <f t="shared" si="141"/>
        <v>14</v>
      </c>
      <c r="O34" s="78">
        <f>SUM(M34:N34)</f>
        <v>17</v>
      </c>
      <c r="P34" s="28">
        <f t="shared" si="100"/>
        <v>0.17647058823529413</v>
      </c>
      <c r="Q34" s="137">
        <f t="shared" si="23"/>
        <v>0.82352941176470584</v>
      </c>
      <c r="R34" s="78">
        <f t="shared" si="142"/>
        <v>6</v>
      </c>
      <c r="S34" s="78">
        <f t="shared" si="142"/>
        <v>12</v>
      </c>
      <c r="T34" s="78">
        <f>SUM(R34:S34)</f>
        <v>18</v>
      </c>
      <c r="U34" s="28">
        <f t="shared" si="97"/>
        <v>0.33333333333333331</v>
      </c>
      <c r="V34" s="137">
        <f t="shared" si="27"/>
        <v>0.66666666666666663</v>
      </c>
      <c r="W34" s="78">
        <f t="shared" si="143"/>
        <v>9</v>
      </c>
      <c r="X34" s="78">
        <f t="shared" si="143"/>
        <v>14</v>
      </c>
      <c r="Y34" s="78">
        <f>SUM(W34:X34)</f>
        <v>23</v>
      </c>
      <c r="Z34" s="28">
        <f t="shared" si="134"/>
        <v>0.39130434782608697</v>
      </c>
      <c r="AA34" s="137">
        <f t="shared" si="24"/>
        <v>0.60869565217391308</v>
      </c>
      <c r="AB34" s="78">
        <f t="shared" si="144"/>
        <v>3</v>
      </c>
      <c r="AC34" s="78">
        <f t="shared" si="144"/>
        <v>13</v>
      </c>
      <c r="AD34" s="78">
        <f>SUM(AB34:AC34)</f>
        <v>16</v>
      </c>
      <c r="AE34" s="28">
        <f t="shared" si="122"/>
        <v>0.1875</v>
      </c>
      <c r="AF34" s="137">
        <f t="shared" si="30"/>
        <v>0.8125</v>
      </c>
      <c r="AG34" s="78">
        <f t="shared" si="145"/>
        <v>8</v>
      </c>
      <c r="AH34" s="78">
        <f t="shared" si="145"/>
        <v>17</v>
      </c>
      <c r="AI34" s="78">
        <f>SUM(AG34:AH34)</f>
        <v>25</v>
      </c>
      <c r="AJ34" s="28">
        <f t="shared" si="124"/>
        <v>0.32</v>
      </c>
      <c r="AK34" s="137">
        <f t="shared" si="14"/>
        <v>0.68</v>
      </c>
      <c r="AL34" s="78">
        <f t="shared" si="146"/>
        <v>9</v>
      </c>
      <c r="AM34" s="78">
        <f t="shared" si="146"/>
        <v>8</v>
      </c>
      <c r="AN34" s="78">
        <f>SUM(AL34:AM34)</f>
        <v>17</v>
      </c>
      <c r="AO34" s="28">
        <f t="shared" si="126"/>
        <v>0.52941176470588236</v>
      </c>
      <c r="AP34" s="137">
        <f t="shared" si="16"/>
        <v>0.47058823529411764</v>
      </c>
      <c r="AQ34" s="78">
        <f t="shared" ref="AQ34:AR34" si="149">SUM(AQ6+AQ10+AQ14+AQ18+AQ22+AQ26+AQ30)</f>
        <v>4</v>
      </c>
      <c r="AR34" s="78">
        <f t="shared" si="149"/>
        <v>12</v>
      </c>
      <c r="AS34" s="78">
        <f>SUM(AQ34:AR34)</f>
        <v>16</v>
      </c>
      <c r="AT34" s="28">
        <f t="shared" si="128"/>
        <v>0.25</v>
      </c>
      <c r="AU34" s="138">
        <f t="shared" si="18"/>
        <v>0.75</v>
      </c>
      <c r="AV34" s="78">
        <f t="shared" ref="AV34:AW34" si="150">SUM(AV6+AV10+AV14+AV18+AV22+AV26+AV30)</f>
        <v>10</v>
      </c>
      <c r="AW34" s="78">
        <f t="shared" si="150"/>
        <v>12</v>
      </c>
      <c r="AX34" s="78">
        <f>SUM(AV34:AW34)</f>
        <v>22</v>
      </c>
      <c r="AY34" s="28">
        <f t="shared" si="130"/>
        <v>0.45454545454545453</v>
      </c>
      <c r="AZ34" s="138">
        <f t="shared" si="131"/>
        <v>0.54545454545454541</v>
      </c>
    </row>
    <row r="35" spans="1:52" ht="18" customHeight="1" x14ac:dyDescent="0.35">
      <c r="A35" s="33"/>
      <c r="B35" s="25" t="s">
        <v>49</v>
      </c>
      <c r="C35" s="78">
        <f t="shared" si="139"/>
        <v>9</v>
      </c>
      <c r="D35" s="78">
        <f t="shared" si="139"/>
        <v>30</v>
      </c>
      <c r="E35" s="78">
        <f t="shared" si="139"/>
        <v>39</v>
      </c>
      <c r="F35" s="28">
        <f t="shared" si="118"/>
        <v>0.23076923076923078</v>
      </c>
      <c r="G35" s="137">
        <f t="shared" si="8"/>
        <v>0.76923076923076927</v>
      </c>
      <c r="H35" s="78">
        <f t="shared" si="140"/>
        <v>16</v>
      </c>
      <c r="I35" s="78">
        <f t="shared" si="140"/>
        <v>20</v>
      </c>
      <c r="J35" s="78">
        <f>SUM(H35:I35)</f>
        <v>36</v>
      </c>
      <c r="K35" s="28">
        <f t="shared" si="88"/>
        <v>0.44444444444444442</v>
      </c>
      <c r="L35" s="137">
        <f t="shared" si="0"/>
        <v>0.55555555555555558</v>
      </c>
      <c r="M35" s="78">
        <f t="shared" si="141"/>
        <v>8</v>
      </c>
      <c r="N35" s="78">
        <f t="shared" si="141"/>
        <v>13</v>
      </c>
      <c r="O35" s="78">
        <f>SUM(M35:N35)</f>
        <v>21</v>
      </c>
      <c r="P35" s="28">
        <f t="shared" si="100"/>
        <v>0.38095238095238093</v>
      </c>
      <c r="Q35" s="137">
        <f t="shared" si="23"/>
        <v>0.61904761904761907</v>
      </c>
      <c r="R35" s="78">
        <f t="shared" si="142"/>
        <v>6</v>
      </c>
      <c r="S35" s="78">
        <f t="shared" si="142"/>
        <v>29</v>
      </c>
      <c r="T35" s="78">
        <f>SUM(R35:S35)</f>
        <v>35</v>
      </c>
      <c r="U35" s="28">
        <f t="shared" si="97"/>
        <v>0.17142857142857143</v>
      </c>
      <c r="V35" s="137">
        <f t="shared" si="27"/>
        <v>0.82857142857142863</v>
      </c>
      <c r="W35" s="78">
        <f t="shared" si="143"/>
        <v>13</v>
      </c>
      <c r="X35" s="78">
        <f t="shared" si="143"/>
        <v>16</v>
      </c>
      <c r="Y35" s="78">
        <f>SUM(W35:X35)</f>
        <v>29</v>
      </c>
      <c r="Z35" s="28">
        <f t="shared" si="134"/>
        <v>0.44827586206896552</v>
      </c>
      <c r="AA35" s="137">
        <f t="shared" si="24"/>
        <v>0.55172413793103448</v>
      </c>
      <c r="AB35" s="78">
        <f t="shared" si="144"/>
        <v>23</v>
      </c>
      <c r="AC35" s="78">
        <f t="shared" si="144"/>
        <v>8</v>
      </c>
      <c r="AD35" s="78">
        <f>SUM(AB35:AC35)</f>
        <v>31</v>
      </c>
      <c r="AE35" s="28">
        <f t="shared" si="122"/>
        <v>0.74193548387096775</v>
      </c>
      <c r="AF35" s="137">
        <f t="shared" si="30"/>
        <v>0.25806451612903225</v>
      </c>
      <c r="AG35" s="78">
        <f t="shared" si="145"/>
        <v>12</v>
      </c>
      <c r="AH35" s="78">
        <f t="shared" si="145"/>
        <v>14</v>
      </c>
      <c r="AI35" s="78">
        <f>SUM(AG35:AH35)</f>
        <v>26</v>
      </c>
      <c r="AJ35" s="28">
        <f t="shared" si="124"/>
        <v>0.46153846153846156</v>
      </c>
      <c r="AK35" s="137">
        <f t="shared" si="14"/>
        <v>0.53846153846153844</v>
      </c>
      <c r="AL35" s="78">
        <f t="shared" si="146"/>
        <v>15</v>
      </c>
      <c r="AM35" s="78">
        <f t="shared" si="146"/>
        <v>17</v>
      </c>
      <c r="AN35" s="78">
        <f>SUM(AL35:AM35)</f>
        <v>32</v>
      </c>
      <c r="AO35" s="28">
        <f t="shared" si="126"/>
        <v>0.46875</v>
      </c>
      <c r="AP35" s="137">
        <f t="shared" si="16"/>
        <v>0.53125</v>
      </c>
      <c r="AQ35" s="78">
        <f t="shared" ref="AQ35:AR35" si="151">SUM(AQ7+AQ11+AQ15+AQ19+AQ23+AQ27+AQ31)</f>
        <v>15</v>
      </c>
      <c r="AR35" s="78">
        <f t="shared" si="151"/>
        <v>6</v>
      </c>
      <c r="AS35" s="78">
        <f>SUM(AQ35:AR35)</f>
        <v>21</v>
      </c>
      <c r="AT35" s="28">
        <f t="shared" si="128"/>
        <v>0.7142857142857143</v>
      </c>
      <c r="AU35" s="138">
        <f t="shared" si="18"/>
        <v>0.2857142857142857</v>
      </c>
      <c r="AV35" s="78">
        <f t="shared" ref="AV35:AW35" si="152">SUM(AV7+AV11+AV15+AV19+AV23+AV27+AV31)</f>
        <v>19</v>
      </c>
      <c r="AW35" s="78">
        <f t="shared" si="152"/>
        <v>12</v>
      </c>
      <c r="AX35" s="78">
        <f>SUM(AV35:AW35)</f>
        <v>31</v>
      </c>
      <c r="AY35" s="28">
        <f t="shared" si="130"/>
        <v>0.61290322580645162</v>
      </c>
      <c r="AZ35" s="138">
        <f t="shared" si="131"/>
        <v>0.38709677419354838</v>
      </c>
    </row>
    <row r="36" spans="1:52" s="1" customFormat="1" ht="18" customHeight="1" x14ac:dyDescent="0.35">
      <c r="A36" s="152"/>
      <c r="B36" s="40" t="s">
        <v>23</v>
      </c>
      <c r="C36" s="158">
        <f t="shared" si="139"/>
        <v>18</v>
      </c>
      <c r="D36" s="158">
        <f t="shared" si="139"/>
        <v>44</v>
      </c>
      <c r="E36" s="158">
        <f t="shared" si="139"/>
        <v>62</v>
      </c>
      <c r="F36" s="150">
        <f t="shared" si="118"/>
        <v>0.29032258064516131</v>
      </c>
      <c r="G36" s="151">
        <f t="shared" si="8"/>
        <v>0.70967741935483875</v>
      </c>
      <c r="H36" s="158">
        <f t="shared" si="140"/>
        <v>21</v>
      </c>
      <c r="I36" s="158">
        <f t="shared" si="140"/>
        <v>49</v>
      </c>
      <c r="J36" s="158">
        <f>SUM(J8+J12+J16+J20+J24+J28+J32)</f>
        <v>70</v>
      </c>
      <c r="K36" s="150">
        <f t="shared" si="88"/>
        <v>0.3</v>
      </c>
      <c r="L36" s="151">
        <f t="shared" si="0"/>
        <v>0.7</v>
      </c>
      <c r="M36" s="39">
        <f t="shared" si="141"/>
        <v>14</v>
      </c>
      <c r="N36" s="39">
        <f t="shared" si="141"/>
        <v>44</v>
      </c>
      <c r="O36" s="39">
        <f>SUM(O8+O12+O16+O20+O24+O28+O32)</f>
        <v>58</v>
      </c>
      <c r="P36" s="150">
        <f t="shared" si="100"/>
        <v>0.2413793103448276</v>
      </c>
      <c r="Q36" s="151">
        <f t="shared" si="23"/>
        <v>0.75862068965517238</v>
      </c>
      <c r="R36" s="39">
        <f t="shared" si="142"/>
        <v>15</v>
      </c>
      <c r="S36" s="39">
        <f t="shared" si="142"/>
        <v>50</v>
      </c>
      <c r="T36" s="39">
        <f>SUM(T8+T12+T16+T20+T24+T28+T32)</f>
        <v>65</v>
      </c>
      <c r="U36" s="150">
        <f t="shared" si="97"/>
        <v>0.23076923076923078</v>
      </c>
      <c r="V36" s="151">
        <f t="shared" si="27"/>
        <v>0.76923076923076927</v>
      </c>
      <c r="W36" s="39">
        <f t="shared" si="143"/>
        <v>23</v>
      </c>
      <c r="X36" s="39">
        <f t="shared" si="143"/>
        <v>32</v>
      </c>
      <c r="Y36" s="39">
        <f>SUM(Y8+Y12+Y16+Y20+Y24+Y28+Y32)</f>
        <v>55</v>
      </c>
      <c r="Z36" s="150">
        <f t="shared" si="134"/>
        <v>0.41818181818181815</v>
      </c>
      <c r="AA36" s="151">
        <f t="shared" si="24"/>
        <v>0.58181818181818179</v>
      </c>
      <c r="AB36" s="39">
        <f t="shared" si="144"/>
        <v>28</v>
      </c>
      <c r="AC36" s="39">
        <f t="shared" si="144"/>
        <v>27</v>
      </c>
      <c r="AD36" s="39">
        <f>SUM(AD8+AD12+AD16+AD20+AD24+AD28+AD32)</f>
        <v>55</v>
      </c>
      <c r="AE36" s="150">
        <f t="shared" si="122"/>
        <v>0.50909090909090904</v>
      </c>
      <c r="AF36" s="151">
        <f t="shared" si="30"/>
        <v>0.49090909090909091</v>
      </c>
      <c r="AG36" s="39">
        <f t="shared" si="145"/>
        <v>24</v>
      </c>
      <c r="AH36" s="39">
        <f t="shared" si="145"/>
        <v>38</v>
      </c>
      <c r="AI36" s="39">
        <f>SUM(AI8+AI12+AI16+AI20+AI24+AI28+AI32)</f>
        <v>62</v>
      </c>
      <c r="AJ36" s="150">
        <f t="shared" si="124"/>
        <v>0.38709677419354838</v>
      </c>
      <c r="AK36" s="151">
        <f t="shared" si="14"/>
        <v>0.61290322580645162</v>
      </c>
      <c r="AL36" s="39">
        <f t="shared" si="146"/>
        <v>26</v>
      </c>
      <c r="AM36" s="39">
        <f t="shared" si="146"/>
        <v>29</v>
      </c>
      <c r="AN36" s="39">
        <f>SUM(AN8+AN12+AN16+AN20+AN24+AN28+AN32)</f>
        <v>55</v>
      </c>
      <c r="AO36" s="150">
        <f t="shared" si="126"/>
        <v>0.47272727272727272</v>
      </c>
      <c r="AP36" s="151">
        <f t="shared" si="16"/>
        <v>0.52727272727272723</v>
      </c>
      <c r="AQ36" s="39">
        <f>SUM(AQ8+AQ12+AQ16+AQ20+AQ24+AQ28+AQ32)</f>
        <v>21</v>
      </c>
      <c r="AR36" s="39">
        <f>SUM(AR8+AR12+AR16+AR20+AR24+AR28+AR32)</f>
        <v>23</v>
      </c>
      <c r="AS36" s="39">
        <f>SUM(AS8+AS12+AS16+AS20+AS24+AS28+AS32)</f>
        <v>44</v>
      </c>
      <c r="AT36" s="150">
        <f t="shared" si="128"/>
        <v>0.47727272727272729</v>
      </c>
      <c r="AU36" s="36">
        <f t="shared" si="18"/>
        <v>0.52272727272727271</v>
      </c>
      <c r="AV36" s="39">
        <f>SUM(AV8+AV12+AV16+AV20+AV24+AV28+AV32)</f>
        <v>34</v>
      </c>
      <c r="AW36" s="39">
        <f>SUM(AW8+AW12+AW16+AW20+AW24+AW28+AW32)</f>
        <v>27</v>
      </c>
      <c r="AX36" s="39">
        <f>SUM(AX8+AX12+AX16+AX20+AX24+AX28+AX32)</f>
        <v>61</v>
      </c>
      <c r="AY36" s="150">
        <f t="shared" si="130"/>
        <v>0.55737704918032782</v>
      </c>
      <c r="AZ36" s="36">
        <f t="shared" si="131"/>
        <v>0.44262295081967212</v>
      </c>
    </row>
    <row r="38" spans="1:52" x14ac:dyDescent="0.35">
      <c r="H38" s="44"/>
      <c r="I38" s="44"/>
      <c r="J38" s="44"/>
      <c r="K38" s="44"/>
    </row>
    <row r="39" spans="1:52" x14ac:dyDescent="0.35">
      <c r="H39" s="44"/>
      <c r="I39" s="44"/>
      <c r="J39" s="44"/>
      <c r="K39" s="44"/>
    </row>
    <row r="42" spans="1:52" x14ac:dyDescent="0.35">
      <c r="F42" s="66"/>
    </row>
    <row r="43" spans="1:52" x14ac:dyDescent="0.35">
      <c r="F43" s="66"/>
    </row>
    <row r="44" spans="1:52" x14ac:dyDescent="0.35">
      <c r="F44" s="66"/>
    </row>
    <row r="45" spans="1:52" x14ac:dyDescent="0.35">
      <c r="F45" s="66"/>
    </row>
    <row r="46" spans="1:52" x14ac:dyDescent="0.35">
      <c r="F46" s="66"/>
    </row>
    <row r="47" spans="1:52" x14ac:dyDescent="0.35">
      <c r="F47" s="66"/>
    </row>
    <row r="48" spans="1:52" x14ac:dyDescent="0.35">
      <c r="F48" s="66"/>
    </row>
    <row r="49" spans="6:6" x14ac:dyDescent="0.35">
      <c r="F49" s="66"/>
    </row>
    <row r="50" spans="6:6" x14ac:dyDescent="0.35">
      <c r="F50" s="66"/>
    </row>
    <row r="51" spans="6:6" x14ac:dyDescent="0.35">
      <c r="F51" s="66"/>
    </row>
    <row r="52" spans="6:6" x14ac:dyDescent="0.35">
      <c r="F52" s="66"/>
    </row>
  </sheetData>
  <pageMargins left="0.74803149606299213" right="0.74803149606299213" top="0.59055118110236227" bottom="0.59055118110236227" header="0.51181102362204722" footer="0.51181102362204722"/>
  <pageSetup paperSize="9" scale="23" firstPageNumber="0" orientation="portrait" r:id="rId1"/>
  <ignoredErrors>
    <ignoredError sqref="W37:X39 C37:F38 H37:K39 M37:P39 R37:U39 C39:D39 F39 AX8:AX20 AX24:AX36" formula="1"/>
    <ignoredError sqref="C8:AU8 C12:AU12 C9:AP11 AS9:AU11 C16:AU16 C13:AP15 AS13:AU15 C20:AU20 C17:AP19 AS18:AU19 C24:AU24 C21:AP23 AS21:AU22 C28:AU28 C25:AP27 AS25:AU25 C32:AU32 C29:AP31 AS29:AU31 C36:AU36 C33:AP35 AS33:AU35 AS17 AS23 AS27:AU27 AS26" formula="1" calculatedColumn="1"/>
    <ignoredError sqref="C5:AP7 C4:AU4 AS5:AU7" calculatedColumn="1"/>
    <ignoredError sqref="C3:AU3" numberStoredAsText="1"/>
  </ignoredErrors>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Z32"/>
  <sheetViews>
    <sheetView zoomScaleNormal="100" zoomScalePageLayoutView="85" workbookViewId="0"/>
  </sheetViews>
  <sheetFormatPr baseColWidth="10" defaultColWidth="8.83203125" defaultRowHeight="13" x14ac:dyDescent="0.3"/>
  <cols>
    <col min="1" max="17" width="8.1640625" style="13" customWidth="1"/>
    <col min="18" max="21" width="8.1640625" style="17" customWidth="1"/>
    <col min="22" max="22" width="8.1640625" style="13" customWidth="1"/>
    <col min="23" max="26" width="8.1640625" style="17" customWidth="1"/>
    <col min="27" max="27" width="8.1640625" style="13" customWidth="1"/>
    <col min="28" max="31" width="8.1640625" style="17" customWidth="1"/>
    <col min="32" max="32" width="8.1640625" style="13" customWidth="1"/>
    <col min="33" max="36" width="8.1640625" style="17" customWidth="1"/>
    <col min="37" max="37" width="8.1640625" style="13" customWidth="1"/>
    <col min="38" max="41" width="8.1640625" style="17" customWidth="1"/>
    <col min="42" max="42" width="8.1640625" style="13" customWidth="1"/>
    <col min="43" max="46" width="8.1640625" style="17" customWidth="1"/>
    <col min="47" max="47" width="8.1640625" style="13" customWidth="1"/>
    <col min="48" max="51" width="8.1640625" style="17" customWidth="1"/>
    <col min="52" max="52" width="8.1640625" style="13" customWidth="1"/>
    <col min="53" max="1022" width="10.5" style="13" customWidth="1"/>
    <col min="1023" max="16384" width="8.83203125" style="13"/>
  </cols>
  <sheetData>
    <row r="1" spans="1:52" s="10" customFormat="1" ht="30.65" customHeight="1" x14ac:dyDescent="0.35">
      <c r="A1" s="9" t="s">
        <v>200</v>
      </c>
    </row>
    <row r="2" spans="1:52" s="4" customFormat="1" ht="23.5" customHeight="1" x14ac:dyDescent="0.35">
      <c r="A2" s="4" t="s">
        <v>61</v>
      </c>
    </row>
    <row r="3" spans="1:52" ht="18" customHeight="1" x14ac:dyDescent="0.3">
      <c r="A3" s="60" t="s">
        <v>95</v>
      </c>
      <c r="B3" s="60" t="s">
        <v>96</v>
      </c>
      <c r="C3" s="115" t="s">
        <v>86</v>
      </c>
      <c r="D3" s="132" t="s">
        <v>101</v>
      </c>
      <c r="E3" s="132" t="s">
        <v>102</v>
      </c>
      <c r="F3" s="132" t="s">
        <v>103</v>
      </c>
      <c r="G3" s="132" t="s">
        <v>104</v>
      </c>
      <c r="H3" s="115" t="s">
        <v>87</v>
      </c>
      <c r="I3" s="132" t="s">
        <v>105</v>
      </c>
      <c r="J3" s="132" t="s">
        <v>106</v>
      </c>
      <c r="K3" s="132" t="s">
        <v>107</v>
      </c>
      <c r="L3" s="132" t="s">
        <v>108</v>
      </c>
      <c r="M3" s="115" t="s">
        <v>88</v>
      </c>
      <c r="N3" s="132" t="s">
        <v>109</v>
      </c>
      <c r="O3" s="132" t="s">
        <v>110</v>
      </c>
      <c r="P3" s="132" t="s">
        <v>111</v>
      </c>
      <c r="Q3" s="132" t="s">
        <v>112</v>
      </c>
      <c r="R3" s="115" t="s">
        <v>89</v>
      </c>
      <c r="S3" s="132" t="s">
        <v>113</v>
      </c>
      <c r="T3" s="132" t="s">
        <v>114</v>
      </c>
      <c r="U3" s="132" t="s">
        <v>115</v>
      </c>
      <c r="V3" s="132" t="s">
        <v>116</v>
      </c>
      <c r="W3" s="115" t="s">
        <v>90</v>
      </c>
      <c r="X3" s="132" t="s">
        <v>117</v>
      </c>
      <c r="Y3" s="132" t="s">
        <v>118</v>
      </c>
      <c r="Z3" s="132" t="s">
        <v>119</v>
      </c>
      <c r="AA3" s="132" t="s">
        <v>120</v>
      </c>
      <c r="AB3" s="115" t="s">
        <v>91</v>
      </c>
      <c r="AC3" s="132" t="s">
        <v>121</v>
      </c>
      <c r="AD3" s="132" t="s">
        <v>122</v>
      </c>
      <c r="AE3" s="132" t="s">
        <v>123</v>
      </c>
      <c r="AF3" s="132" t="s">
        <v>124</v>
      </c>
      <c r="AG3" s="115" t="s">
        <v>92</v>
      </c>
      <c r="AH3" s="132" t="s">
        <v>125</v>
      </c>
      <c r="AI3" s="132" t="s">
        <v>126</v>
      </c>
      <c r="AJ3" s="132" t="s">
        <v>127</v>
      </c>
      <c r="AK3" s="132" t="s">
        <v>128</v>
      </c>
      <c r="AL3" s="115" t="s">
        <v>93</v>
      </c>
      <c r="AM3" s="132" t="s">
        <v>129</v>
      </c>
      <c r="AN3" s="132" t="s">
        <v>130</v>
      </c>
      <c r="AO3" s="132" t="s">
        <v>131</v>
      </c>
      <c r="AP3" s="132" t="s">
        <v>132</v>
      </c>
      <c r="AQ3" s="115" t="s">
        <v>94</v>
      </c>
      <c r="AR3" s="132" t="s">
        <v>133</v>
      </c>
      <c r="AS3" s="132" t="s">
        <v>134</v>
      </c>
      <c r="AT3" s="132" t="s">
        <v>135</v>
      </c>
      <c r="AU3" s="133" t="s">
        <v>136</v>
      </c>
      <c r="AV3" s="115">
        <v>2025</v>
      </c>
      <c r="AW3" s="132" t="s">
        <v>133</v>
      </c>
      <c r="AX3" s="132" t="s">
        <v>134</v>
      </c>
      <c r="AY3" s="132" t="s">
        <v>135</v>
      </c>
      <c r="AZ3" s="133" t="s">
        <v>136</v>
      </c>
    </row>
    <row r="4" spans="1:52" ht="18" customHeight="1" x14ac:dyDescent="0.3">
      <c r="A4" s="97" t="s">
        <v>2</v>
      </c>
      <c r="B4" s="97" t="s">
        <v>36</v>
      </c>
      <c r="C4" s="26" t="s">
        <v>21</v>
      </c>
      <c r="D4" s="26" t="s">
        <v>37</v>
      </c>
      <c r="E4" s="26" t="s">
        <v>23</v>
      </c>
      <c r="F4" s="49" t="s">
        <v>24</v>
      </c>
      <c r="G4" s="22" t="s">
        <v>9</v>
      </c>
      <c r="H4" s="26" t="s">
        <v>21</v>
      </c>
      <c r="I4" s="26" t="s">
        <v>37</v>
      </c>
      <c r="J4" s="26" t="s">
        <v>23</v>
      </c>
      <c r="K4" s="49" t="s">
        <v>24</v>
      </c>
      <c r="L4" s="22" t="s">
        <v>9</v>
      </c>
      <c r="M4" s="26" t="s">
        <v>21</v>
      </c>
      <c r="N4" s="26" t="s">
        <v>37</v>
      </c>
      <c r="O4" s="26" t="s">
        <v>23</v>
      </c>
      <c r="P4" s="49" t="s">
        <v>24</v>
      </c>
      <c r="Q4" s="22" t="s">
        <v>9</v>
      </c>
      <c r="R4" s="26" t="s">
        <v>21</v>
      </c>
      <c r="S4" s="26" t="s">
        <v>37</v>
      </c>
      <c r="T4" s="26" t="s">
        <v>23</v>
      </c>
      <c r="U4" s="49" t="s">
        <v>24</v>
      </c>
      <c r="V4" s="22" t="s">
        <v>9</v>
      </c>
      <c r="W4" s="26" t="s">
        <v>21</v>
      </c>
      <c r="X4" s="26" t="s">
        <v>37</v>
      </c>
      <c r="Y4" s="26" t="s">
        <v>23</v>
      </c>
      <c r="Z4" s="49" t="s">
        <v>24</v>
      </c>
      <c r="AA4" s="22" t="s">
        <v>9</v>
      </c>
      <c r="AB4" s="26" t="s">
        <v>21</v>
      </c>
      <c r="AC4" s="26" t="s">
        <v>37</v>
      </c>
      <c r="AD4" s="26" t="s">
        <v>23</v>
      </c>
      <c r="AE4" s="49" t="s">
        <v>24</v>
      </c>
      <c r="AF4" s="22" t="s">
        <v>9</v>
      </c>
      <c r="AG4" s="26" t="s">
        <v>21</v>
      </c>
      <c r="AH4" s="26" t="s">
        <v>37</v>
      </c>
      <c r="AI4" s="26" t="s">
        <v>23</v>
      </c>
      <c r="AJ4" s="49" t="s">
        <v>24</v>
      </c>
      <c r="AK4" s="22" t="s">
        <v>9</v>
      </c>
      <c r="AL4" s="26" t="s">
        <v>21</v>
      </c>
      <c r="AM4" s="26" t="s">
        <v>37</v>
      </c>
      <c r="AN4" s="26" t="s">
        <v>23</v>
      </c>
      <c r="AO4" s="49" t="s">
        <v>24</v>
      </c>
      <c r="AP4" s="22" t="s">
        <v>9</v>
      </c>
      <c r="AQ4" s="26" t="s">
        <v>21</v>
      </c>
      <c r="AR4" s="26" t="s">
        <v>37</v>
      </c>
      <c r="AS4" s="26" t="s">
        <v>23</v>
      </c>
      <c r="AT4" s="49" t="s">
        <v>24</v>
      </c>
      <c r="AU4" s="22" t="s">
        <v>9</v>
      </c>
      <c r="AV4" s="26" t="s">
        <v>21</v>
      </c>
      <c r="AW4" s="26" t="s">
        <v>37</v>
      </c>
      <c r="AX4" s="26" t="s">
        <v>23</v>
      </c>
      <c r="AY4" s="49" t="s">
        <v>24</v>
      </c>
      <c r="AZ4" s="22" t="s">
        <v>9</v>
      </c>
    </row>
    <row r="5" spans="1:52" ht="18" customHeight="1" x14ac:dyDescent="0.3">
      <c r="A5" s="25" t="s">
        <v>76</v>
      </c>
      <c r="B5" s="25" t="s">
        <v>47</v>
      </c>
      <c r="C5" s="154">
        <v>0</v>
      </c>
      <c r="D5" s="154">
        <v>0</v>
      </c>
      <c r="E5" s="154">
        <f>C5+D5</f>
        <v>0</v>
      </c>
      <c r="F5" s="27" t="s">
        <v>46</v>
      </c>
      <c r="G5" s="172" t="s">
        <v>46</v>
      </c>
      <c r="H5" s="154">
        <v>0</v>
      </c>
      <c r="I5" s="154">
        <v>0</v>
      </c>
      <c r="J5" s="154">
        <f>H5+I5</f>
        <v>0</v>
      </c>
      <c r="K5" s="27" t="s">
        <v>46</v>
      </c>
      <c r="L5" s="172" t="s">
        <v>46</v>
      </c>
      <c r="M5" s="154">
        <v>0</v>
      </c>
      <c r="N5" s="154">
        <v>0</v>
      </c>
      <c r="O5" s="154">
        <f>M5+N5</f>
        <v>0</v>
      </c>
      <c r="P5" s="27" t="s">
        <v>46</v>
      </c>
      <c r="Q5" s="172" t="s">
        <v>46</v>
      </c>
      <c r="R5" s="154">
        <v>0</v>
      </c>
      <c r="S5" s="154">
        <v>1</v>
      </c>
      <c r="T5" s="154">
        <f>R5+S5</f>
        <v>1</v>
      </c>
      <c r="U5" s="27">
        <f>R5/T5</f>
        <v>0</v>
      </c>
      <c r="V5" s="172">
        <f t="shared" ref="V5" si="0">S5/T5</f>
        <v>1</v>
      </c>
      <c r="W5" s="154">
        <v>0</v>
      </c>
      <c r="X5" s="154">
        <v>0</v>
      </c>
      <c r="Y5" s="154">
        <f>W5+X5</f>
        <v>0</v>
      </c>
      <c r="Z5" s="27" t="s">
        <v>46</v>
      </c>
      <c r="AA5" s="172" t="s">
        <v>46</v>
      </c>
      <c r="AB5" s="154">
        <v>1</v>
      </c>
      <c r="AC5" s="154">
        <v>0</v>
      </c>
      <c r="AD5" s="154">
        <f>AB5+AC5</f>
        <v>1</v>
      </c>
      <c r="AE5" s="27">
        <f>AB5/AD5</f>
        <v>1</v>
      </c>
      <c r="AF5" s="172">
        <f t="shared" ref="AF5:AF28" si="1">AC5/AD5</f>
        <v>0</v>
      </c>
      <c r="AG5" s="154">
        <v>0</v>
      </c>
      <c r="AH5" s="154">
        <v>1</v>
      </c>
      <c r="AI5" s="154">
        <f>AG5+AH5</f>
        <v>1</v>
      </c>
      <c r="AJ5" s="27">
        <f>AG5/AI5</f>
        <v>0</v>
      </c>
      <c r="AK5" s="172" t="s">
        <v>46</v>
      </c>
      <c r="AL5" s="154">
        <v>0</v>
      </c>
      <c r="AM5" s="154">
        <v>0</v>
      </c>
      <c r="AN5" s="154">
        <f>AL5+AM5</f>
        <v>0</v>
      </c>
      <c r="AO5" s="27" t="s">
        <v>46</v>
      </c>
      <c r="AP5" s="172" t="s">
        <v>46</v>
      </c>
      <c r="AQ5" s="154">
        <v>0</v>
      </c>
      <c r="AR5" s="154">
        <v>0</v>
      </c>
      <c r="AS5" s="154">
        <f>AQ5+AR5</f>
        <v>0</v>
      </c>
      <c r="AT5" s="27" t="s">
        <v>46</v>
      </c>
      <c r="AU5" s="173" t="s">
        <v>46</v>
      </c>
      <c r="AV5" s="154">
        <v>0</v>
      </c>
      <c r="AW5" s="154">
        <v>2</v>
      </c>
      <c r="AX5" s="154">
        <f>AV5+AW5</f>
        <v>2</v>
      </c>
      <c r="AY5" s="28">
        <f>AV5/AX5</f>
        <v>0</v>
      </c>
      <c r="AZ5" s="138">
        <f t="shared" ref="AZ5:AZ7" si="2">AW5/AX5</f>
        <v>1</v>
      </c>
    </row>
    <row r="6" spans="1:52" ht="18" customHeight="1" x14ac:dyDescent="0.3">
      <c r="A6" s="33"/>
      <c r="B6" s="25" t="s">
        <v>48</v>
      </c>
      <c r="C6" s="78">
        <v>0</v>
      </c>
      <c r="D6" s="78">
        <v>0</v>
      </c>
      <c r="E6" s="78">
        <f>C6+D6</f>
        <v>0</v>
      </c>
      <c r="F6" s="28" t="s">
        <v>46</v>
      </c>
      <c r="G6" s="137" t="s">
        <v>46</v>
      </c>
      <c r="H6" s="78">
        <v>0</v>
      </c>
      <c r="I6" s="78">
        <v>0</v>
      </c>
      <c r="J6" s="78">
        <f>H6+I6</f>
        <v>0</v>
      </c>
      <c r="K6" s="28" t="s">
        <v>46</v>
      </c>
      <c r="L6" s="137" t="s">
        <v>46</v>
      </c>
      <c r="M6" s="78">
        <v>0</v>
      </c>
      <c r="N6" s="78">
        <v>0</v>
      </c>
      <c r="O6" s="78">
        <f>M6+N6</f>
        <v>0</v>
      </c>
      <c r="P6" s="28" t="s">
        <v>46</v>
      </c>
      <c r="Q6" s="137" t="s">
        <v>46</v>
      </c>
      <c r="R6" s="78">
        <v>0</v>
      </c>
      <c r="S6" s="78">
        <v>0</v>
      </c>
      <c r="T6" s="78">
        <f t="shared" ref="T6" si="3">R6+S6</f>
        <v>0</v>
      </c>
      <c r="U6" s="28" t="s">
        <v>46</v>
      </c>
      <c r="V6" s="137" t="s">
        <v>46</v>
      </c>
      <c r="W6" s="78">
        <v>0</v>
      </c>
      <c r="X6" s="78">
        <v>1</v>
      </c>
      <c r="Y6" s="78">
        <f t="shared" ref="Y6" si="4">W6+X6</f>
        <v>1</v>
      </c>
      <c r="Z6" s="28">
        <f>W6/Y6</f>
        <v>0</v>
      </c>
      <c r="AA6" s="137">
        <f t="shared" ref="AA6:AA28" si="5">X6/Y6</f>
        <v>1</v>
      </c>
      <c r="AB6" s="78">
        <v>0</v>
      </c>
      <c r="AC6" s="78">
        <v>0</v>
      </c>
      <c r="AD6" s="78">
        <f t="shared" ref="AD6" si="6">AB6+AC6</f>
        <v>0</v>
      </c>
      <c r="AE6" s="28" t="s">
        <v>46</v>
      </c>
      <c r="AF6" s="137" t="s">
        <v>46</v>
      </c>
      <c r="AG6" s="78">
        <v>0</v>
      </c>
      <c r="AH6" s="78">
        <v>0</v>
      </c>
      <c r="AI6" s="78">
        <f t="shared" ref="AI6" si="7">AG6+AH6</f>
        <v>0</v>
      </c>
      <c r="AJ6" s="28" t="s">
        <v>46</v>
      </c>
      <c r="AK6" s="137" t="s">
        <v>46</v>
      </c>
      <c r="AL6" s="78">
        <v>0</v>
      </c>
      <c r="AM6" s="78">
        <v>0</v>
      </c>
      <c r="AN6" s="78">
        <f t="shared" ref="AN6" si="8">AL6+AM6</f>
        <v>0</v>
      </c>
      <c r="AO6" s="28" t="s">
        <v>46</v>
      </c>
      <c r="AP6" s="137" t="s">
        <v>46</v>
      </c>
      <c r="AQ6" s="78">
        <v>0</v>
      </c>
      <c r="AR6" s="78">
        <v>0</v>
      </c>
      <c r="AS6" s="78">
        <f t="shared" ref="AS6" si="9">AQ6+AR6</f>
        <v>0</v>
      </c>
      <c r="AT6" s="28" t="s">
        <v>46</v>
      </c>
      <c r="AU6" s="138" t="s">
        <v>46</v>
      </c>
      <c r="AV6" s="78">
        <v>0</v>
      </c>
      <c r="AW6" s="78">
        <v>1</v>
      </c>
      <c r="AX6" s="78">
        <f t="shared" ref="AX6" si="10">AV6+AW6</f>
        <v>1</v>
      </c>
      <c r="AY6" s="28">
        <f>AV6/AX6</f>
        <v>0</v>
      </c>
      <c r="AZ6" s="138">
        <f t="shared" si="2"/>
        <v>1</v>
      </c>
    </row>
    <row r="7" spans="1:52" s="16" customFormat="1" ht="18" customHeight="1" x14ac:dyDescent="0.3">
      <c r="A7" s="34"/>
      <c r="B7" s="123" t="s">
        <v>23</v>
      </c>
      <c r="C7" s="98">
        <f>C5+C6</f>
        <v>0</v>
      </c>
      <c r="D7" s="98">
        <f>D5+D6</f>
        <v>0</v>
      </c>
      <c r="E7" s="98">
        <f>E5+E6</f>
        <v>0</v>
      </c>
      <c r="F7" s="140" t="s">
        <v>46</v>
      </c>
      <c r="G7" s="139" t="s">
        <v>46</v>
      </c>
      <c r="H7" s="98">
        <f>H5+H6</f>
        <v>0</v>
      </c>
      <c r="I7" s="98">
        <f>I5+I6</f>
        <v>0</v>
      </c>
      <c r="J7" s="98">
        <f>J5+J6</f>
        <v>0</v>
      </c>
      <c r="K7" s="140" t="s">
        <v>46</v>
      </c>
      <c r="L7" s="139" t="s">
        <v>46</v>
      </c>
      <c r="M7" s="98">
        <f>M5+M6</f>
        <v>0</v>
      </c>
      <c r="N7" s="98">
        <f>N5+N6</f>
        <v>0</v>
      </c>
      <c r="O7" s="98">
        <f>O5+O6</f>
        <v>0</v>
      </c>
      <c r="P7" s="140" t="s">
        <v>46</v>
      </c>
      <c r="Q7" s="139" t="s">
        <v>46</v>
      </c>
      <c r="R7" s="98">
        <f>R5+R6</f>
        <v>0</v>
      </c>
      <c r="S7" s="98">
        <f>S5+S6</f>
        <v>1</v>
      </c>
      <c r="T7" s="98">
        <f>T5+T6</f>
        <v>1</v>
      </c>
      <c r="U7" s="140">
        <f>R7/T7</f>
        <v>0</v>
      </c>
      <c r="V7" s="139">
        <f t="shared" ref="V7:V28" si="11">S7/T7</f>
        <v>1</v>
      </c>
      <c r="W7" s="98">
        <f>W5+W6</f>
        <v>0</v>
      </c>
      <c r="X7" s="98">
        <f>X5+X6</f>
        <v>1</v>
      </c>
      <c r="Y7" s="98">
        <f>Y5+Y6</f>
        <v>1</v>
      </c>
      <c r="Z7" s="140">
        <f>W7/Y7</f>
        <v>0</v>
      </c>
      <c r="AA7" s="139">
        <f t="shared" si="5"/>
        <v>1</v>
      </c>
      <c r="AB7" s="98">
        <f>AB5+AB6</f>
        <v>1</v>
      </c>
      <c r="AC7" s="98">
        <f>AC5+AC6</f>
        <v>0</v>
      </c>
      <c r="AD7" s="98">
        <f>AD5+AD6</f>
        <v>1</v>
      </c>
      <c r="AE7" s="140">
        <f>AB7/AD7</f>
        <v>1</v>
      </c>
      <c r="AF7" s="139">
        <f t="shared" si="1"/>
        <v>0</v>
      </c>
      <c r="AG7" s="98">
        <f>AG5+AG6</f>
        <v>0</v>
      </c>
      <c r="AH7" s="98">
        <f>AH5+AH6</f>
        <v>1</v>
      </c>
      <c r="AI7" s="98">
        <f>AI5+AI6</f>
        <v>1</v>
      </c>
      <c r="AJ7" s="140">
        <f>AG7/AI7</f>
        <v>0</v>
      </c>
      <c r="AK7" s="139">
        <f t="shared" ref="AK7:AK28" si="12">AH7/AI7</f>
        <v>1</v>
      </c>
      <c r="AL7" s="98">
        <f>AL5+AL6</f>
        <v>0</v>
      </c>
      <c r="AM7" s="98">
        <f>AM5+AM6</f>
        <v>0</v>
      </c>
      <c r="AN7" s="98">
        <f>AN5+AN6</f>
        <v>0</v>
      </c>
      <c r="AO7" s="140" t="s">
        <v>46</v>
      </c>
      <c r="AP7" s="139" t="s">
        <v>46</v>
      </c>
      <c r="AQ7" s="98">
        <f>AQ5+AQ6</f>
        <v>0</v>
      </c>
      <c r="AR7" s="98">
        <f>AR5+AR6</f>
        <v>0</v>
      </c>
      <c r="AS7" s="98">
        <f>AS5+AS6</f>
        <v>0</v>
      </c>
      <c r="AT7" s="140" t="s">
        <v>46</v>
      </c>
      <c r="AU7" s="37" t="s">
        <v>46</v>
      </c>
      <c r="AV7" s="98">
        <f>AV5+AV6</f>
        <v>0</v>
      </c>
      <c r="AW7" s="98">
        <f>AW5+AW6</f>
        <v>3</v>
      </c>
      <c r="AX7" s="98">
        <f>AX5+AX6</f>
        <v>3</v>
      </c>
      <c r="AY7" s="185">
        <f>AV7/AX7</f>
        <v>0</v>
      </c>
      <c r="AZ7" s="153">
        <f t="shared" si="2"/>
        <v>1</v>
      </c>
    </row>
    <row r="8" spans="1:52" ht="18" customHeight="1" x14ac:dyDescent="0.3">
      <c r="A8" s="25" t="s">
        <v>10</v>
      </c>
      <c r="B8" s="25" t="s">
        <v>47</v>
      </c>
      <c r="C8" s="78">
        <v>0</v>
      </c>
      <c r="D8" s="78">
        <v>0</v>
      </c>
      <c r="E8" s="78">
        <f>C8+D8</f>
        <v>0</v>
      </c>
      <c r="F8" s="28" t="s">
        <v>46</v>
      </c>
      <c r="G8" s="137" t="s">
        <v>46</v>
      </c>
      <c r="H8" s="78">
        <v>0</v>
      </c>
      <c r="I8" s="78">
        <v>1</v>
      </c>
      <c r="J8" s="78">
        <f>H8+I8</f>
        <v>1</v>
      </c>
      <c r="K8" s="28">
        <f t="shared" ref="K8:K16" si="13">H8/J8</f>
        <v>0</v>
      </c>
      <c r="L8" s="137">
        <f t="shared" ref="L8:L28" si="14">I8/J8</f>
        <v>1</v>
      </c>
      <c r="M8" s="78">
        <v>0</v>
      </c>
      <c r="N8" s="78">
        <v>0</v>
      </c>
      <c r="O8" s="78">
        <f>M8+N8</f>
        <v>0</v>
      </c>
      <c r="P8" s="28" t="s">
        <v>46</v>
      </c>
      <c r="Q8" s="137" t="s">
        <v>46</v>
      </c>
      <c r="R8" s="78">
        <v>0</v>
      </c>
      <c r="S8" s="78">
        <v>3</v>
      </c>
      <c r="T8" s="78">
        <f>R8+S8</f>
        <v>3</v>
      </c>
      <c r="U8" s="28">
        <f>R8/T8</f>
        <v>0</v>
      </c>
      <c r="V8" s="137">
        <f t="shared" si="11"/>
        <v>1</v>
      </c>
      <c r="W8" s="78">
        <v>0</v>
      </c>
      <c r="X8" s="78">
        <v>0</v>
      </c>
      <c r="Y8" s="78">
        <f>W8+X8</f>
        <v>0</v>
      </c>
      <c r="Z8" s="28" t="s">
        <v>46</v>
      </c>
      <c r="AA8" s="137" t="s">
        <v>46</v>
      </c>
      <c r="AB8" s="78">
        <v>0</v>
      </c>
      <c r="AC8" s="78">
        <v>0</v>
      </c>
      <c r="AD8" s="78">
        <f>AB8+AC8</f>
        <v>0</v>
      </c>
      <c r="AE8" s="28" t="s">
        <v>46</v>
      </c>
      <c r="AF8" s="137" t="s">
        <v>46</v>
      </c>
      <c r="AG8" s="78">
        <v>1</v>
      </c>
      <c r="AH8" s="78">
        <v>1</v>
      </c>
      <c r="AI8" s="78">
        <f>AG8+AH8</f>
        <v>2</v>
      </c>
      <c r="AJ8" s="28">
        <f>AG8/AI8</f>
        <v>0.5</v>
      </c>
      <c r="AK8" s="137">
        <f t="shared" si="12"/>
        <v>0.5</v>
      </c>
      <c r="AL8" s="78">
        <v>0</v>
      </c>
      <c r="AM8" s="78">
        <v>1</v>
      </c>
      <c r="AN8" s="78">
        <f>AL8+AM8</f>
        <v>1</v>
      </c>
      <c r="AO8" s="28">
        <f>AL8/AN8</f>
        <v>0</v>
      </c>
      <c r="AP8" s="137">
        <f t="shared" ref="AP8:AP28" si="15">AM8/AN8</f>
        <v>1</v>
      </c>
      <c r="AQ8" s="78">
        <v>0</v>
      </c>
      <c r="AR8" s="78">
        <v>2</v>
      </c>
      <c r="AS8" s="78">
        <f>AQ8+AR8</f>
        <v>2</v>
      </c>
      <c r="AT8" s="28">
        <f>AQ8/AS8</f>
        <v>0</v>
      </c>
      <c r="AU8" s="138">
        <f t="shared" ref="AU8:AU28" si="16">AR8/AS8</f>
        <v>1</v>
      </c>
      <c r="AV8" s="78">
        <v>0</v>
      </c>
      <c r="AW8" s="78">
        <v>0</v>
      </c>
      <c r="AX8" s="78">
        <f>AV8+AW8</f>
        <v>0</v>
      </c>
      <c r="AY8" s="27" t="s">
        <v>46</v>
      </c>
      <c r="AZ8" s="173" t="s">
        <v>46</v>
      </c>
    </row>
    <row r="9" spans="1:52" ht="18" customHeight="1" x14ac:dyDescent="0.3">
      <c r="A9" s="33"/>
      <c r="B9" s="25" t="s">
        <v>48</v>
      </c>
      <c r="C9" s="78">
        <v>0</v>
      </c>
      <c r="D9" s="78">
        <v>1</v>
      </c>
      <c r="E9" s="78">
        <f>C9+D9</f>
        <v>1</v>
      </c>
      <c r="F9" s="28">
        <f>C9/E9</f>
        <v>0</v>
      </c>
      <c r="G9" s="137">
        <f t="shared" ref="G9:G28" si="17">D9/E9</f>
        <v>1</v>
      </c>
      <c r="H9" s="78">
        <v>0</v>
      </c>
      <c r="I9" s="78">
        <v>1</v>
      </c>
      <c r="J9" s="78">
        <f>H9+I9</f>
        <v>1</v>
      </c>
      <c r="K9" s="28">
        <f t="shared" si="13"/>
        <v>0</v>
      </c>
      <c r="L9" s="137">
        <f t="shared" si="14"/>
        <v>1</v>
      </c>
      <c r="M9" s="78">
        <v>0</v>
      </c>
      <c r="N9" s="78">
        <v>1</v>
      </c>
      <c r="O9" s="78">
        <f>M9+N9</f>
        <v>1</v>
      </c>
      <c r="P9" s="28">
        <f t="shared" ref="P9:P17" si="18">M9/O9</f>
        <v>0</v>
      </c>
      <c r="Q9" s="137">
        <f t="shared" ref="Q9:Q28" si="19">N9/O9</f>
        <v>1</v>
      </c>
      <c r="R9" s="78">
        <v>0</v>
      </c>
      <c r="S9" s="78">
        <v>0</v>
      </c>
      <c r="T9" s="78">
        <f t="shared" ref="T9" si="20">R9+S9</f>
        <v>0</v>
      </c>
      <c r="U9" s="28" t="s">
        <v>46</v>
      </c>
      <c r="V9" s="137" t="s">
        <v>46</v>
      </c>
      <c r="W9" s="78">
        <v>0</v>
      </c>
      <c r="X9" s="78">
        <v>0</v>
      </c>
      <c r="Y9" s="78">
        <f t="shared" ref="Y9" si="21">W9+X9</f>
        <v>0</v>
      </c>
      <c r="Z9" s="28" t="s">
        <v>46</v>
      </c>
      <c r="AA9" s="137" t="s">
        <v>46</v>
      </c>
      <c r="AB9" s="78">
        <v>1</v>
      </c>
      <c r="AC9" s="78">
        <v>0</v>
      </c>
      <c r="AD9" s="78">
        <f t="shared" ref="AD9" si="22">AB9+AC9</f>
        <v>1</v>
      </c>
      <c r="AE9" s="28">
        <f>AB9/AD9</f>
        <v>1</v>
      </c>
      <c r="AF9" s="137">
        <f t="shared" si="1"/>
        <v>0</v>
      </c>
      <c r="AG9" s="78">
        <v>1</v>
      </c>
      <c r="AH9" s="78">
        <v>0</v>
      </c>
      <c r="AI9" s="78">
        <f t="shared" ref="AI9" si="23">AG9+AH9</f>
        <v>1</v>
      </c>
      <c r="AJ9" s="28">
        <f>AG9/AI9</f>
        <v>1</v>
      </c>
      <c r="AK9" s="137">
        <f t="shared" si="12"/>
        <v>0</v>
      </c>
      <c r="AL9" s="78">
        <v>0</v>
      </c>
      <c r="AM9" s="78">
        <v>0</v>
      </c>
      <c r="AN9" s="78">
        <f t="shared" ref="AN9" si="24">AL9+AM9</f>
        <v>0</v>
      </c>
      <c r="AO9" s="28" t="s">
        <v>46</v>
      </c>
      <c r="AP9" s="137" t="s">
        <v>46</v>
      </c>
      <c r="AQ9" s="78">
        <v>0</v>
      </c>
      <c r="AR9" s="78">
        <v>1</v>
      </c>
      <c r="AS9" s="78">
        <f t="shared" ref="AS9" si="25">AQ9+AR9</f>
        <v>1</v>
      </c>
      <c r="AT9" s="28">
        <f>AQ9/AS9</f>
        <v>0</v>
      </c>
      <c r="AU9" s="138">
        <f t="shared" si="16"/>
        <v>1</v>
      </c>
      <c r="AV9" s="78">
        <v>0</v>
      </c>
      <c r="AW9" s="78">
        <v>0</v>
      </c>
      <c r="AX9" s="78">
        <f t="shared" ref="AX9" si="26">AV9+AW9</f>
        <v>0</v>
      </c>
      <c r="AY9" s="28" t="s">
        <v>46</v>
      </c>
      <c r="AZ9" s="138" t="s">
        <v>46</v>
      </c>
    </row>
    <row r="10" spans="1:52" s="16" customFormat="1" ht="18" customHeight="1" x14ac:dyDescent="0.3">
      <c r="A10" s="34"/>
      <c r="B10" s="123" t="s">
        <v>23</v>
      </c>
      <c r="C10" s="98">
        <f>C8+C9</f>
        <v>0</v>
      </c>
      <c r="D10" s="98">
        <f>D8+D9</f>
        <v>1</v>
      </c>
      <c r="E10" s="98">
        <f>E8+E9</f>
        <v>1</v>
      </c>
      <c r="F10" s="140">
        <f>C10/E10</f>
        <v>0</v>
      </c>
      <c r="G10" s="139">
        <f t="shared" si="17"/>
        <v>1</v>
      </c>
      <c r="H10" s="98">
        <f>H8+H9</f>
        <v>0</v>
      </c>
      <c r="I10" s="98">
        <f>I8+I9</f>
        <v>2</v>
      </c>
      <c r="J10" s="98">
        <f>J8+J9</f>
        <v>2</v>
      </c>
      <c r="K10" s="140">
        <f t="shared" si="13"/>
        <v>0</v>
      </c>
      <c r="L10" s="139">
        <f t="shared" si="14"/>
        <v>1</v>
      </c>
      <c r="M10" s="98">
        <f>M8+M9</f>
        <v>0</v>
      </c>
      <c r="N10" s="98">
        <f>N8+N9</f>
        <v>1</v>
      </c>
      <c r="O10" s="98">
        <f>O8+O9</f>
        <v>1</v>
      </c>
      <c r="P10" s="140">
        <f t="shared" si="18"/>
        <v>0</v>
      </c>
      <c r="Q10" s="139">
        <f t="shared" si="19"/>
        <v>1</v>
      </c>
      <c r="R10" s="98">
        <f>R8+R9</f>
        <v>0</v>
      </c>
      <c r="S10" s="98">
        <f>S8+S9</f>
        <v>3</v>
      </c>
      <c r="T10" s="98">
        <f>T8+T9</f>
        <v>3</v>
      </c>
      <c r="U10" s="140">
        <f>R10/T10</f>
        <v>0</v>
      </c>
      <c r="V10" s="139">
        <f t="shared" si="11"/>
        <v>1</v>
      </c>
      <c r="W10" s="98">
        <f>W8+W9</f>
        <v>0</v>
      </c>
      <c r="X10" s="98">
        <f>X8+X9</f>
        <v>0</v>
      </c>
      <c r="Y10" s="98">
        <f>Y8+Y9</f>
        <v>0</v>
      </c>
      <c r="Z10" s="140" t="s">
        <v>46</v>
      </c>
      <c r="AA10" s="139" t="s">
        <v>46</v>
      </c>
      <c r="AB10" s="98">
        <f>AB8+AB9</f>
        <v>1</v>
      </c>
      <c r="AC10" s="98">
        <f>AC8+AC9</f>
        <v>0</v>
      </c>
      <c r="AD10" s="98">
        <f>AD8+AD9</f>
        <v>1</v>
      </c>
      <c r="AE10" s="140">
        <f>AB10/AD10</f>
        <v>1</v>
      </c>
      <c r="AF10" s="139">
        <f t="shared" si="1"/>
        <v>0</v>
      </c>
      <c r="AG10" s="98">
        <f>AG8+AG9</f>
        <v>2</v>
      </c>
      <c r="AH10" s="98">
        <f>AH8+AH9</f>
        <v>1</v>
      </c>
      <c r="AI10" s="98">
        <f>AI8+AI9</f>
        <v>3</v>
      </c>
      <c r="AJ10" s="140">
        <f>AG10/AI10</f>
        <v>0.66666666666666663</v>
      </c>
      <c r="AK10" s="139">
        <f t="shared" si="12"/>
        <v>0.33333333333333331</v>
      </c>
      <c r="AL10" s="98">
        <f>AL8+AL9</f>
        <v>0</v>
      </c>
      <c r="AM10" s="98">
        <f>AM8+AM9</f>
        <v>1</v>
      </c>
      <c r="AN10" s="98">
        <f>AN8+AN9</f>
        <v>1</v>
      </c>
      <c r="AO10" s="140">
        <f>AL10/AN10</f>
        <v>0</v>
      </c>
      <c r="AP10" s="139">
        <f t="shared" si="15"/>
        <v>1</v>
      </c>
      <c r="AQ10" s="98">
        <f>AQ8+AQ9</f>
        <v>0</v>
      </c>
      <c r="AR10" s="98">
        <f>AR8+AR9</f>
        <v>3</v>
      </c>
      <c r="AS10" s="98">
        <f>AS8+AS9</f>
        <v>3</v>
      </c>
      <c r="AT10" s="140">
        <f>AQ10/AS10</f>
        <v>0</v>
      </c>
      <c r="AU10" s="37">
        <f t="shared" si="16"/>
        <v>1</v>
      </c>
      <c r="AV10" s="98">
        <f>AV8+AV9</f>
        <v>0</v>
      </c>
      <c r="AW10" s="98">
        <f>AW8+AW9</f>
        <v>0</v>
      </c>
      <c r="AX10" s="98">
        <f>AX8+AX9</f>
        <v>0</v>
      </c>
      <c r="AY10" s="140" t="s">
        <v>46</v>
      </c>
      <c r="AZ10" s="37" t="s">
        <v>46</v>
      </c>
    </row>
    <row r="11" spans="1:52" ht="18" customHeight="1" x14ac:dyDescent="0.3">
      <c r="A11" s="25" t="s">
        <v>11</v>
      </c>
      <c r="B11" s="25" t="s">
        <v>47</v>
      </c>
      <c r="C11" s="78">
        <v>0</v>
      </c>
      <c r="D11" s="78">
        <v>0</v>
      </c>
      <c r="E11" s="78">
        <f>C11+D11</f>
        <v>0</v>
      </c>
      <c r="F11" s="28" t="s">
        <v>46</v>
      </c>
      <c r="G11" s="137" t="s">
        <v>46</v>
      </c>
      <c r="H11" s="78">
        <v>0</v>
      </c>
      <c r="I11" s="78">
        <v>1</v>
      </c>
      <c r="J11" s="78">
        <f>H11+I11</f>
        <v>1</v>
      </c>
      <c r="K11" s="28">
        <f t="shared" si="13"/>
        <v>0</v>
      </c>
      <c r="L11" s="137">
        <f t="shared" si="14"/>
        <v>1</v>
      </c>
      <c r="M11" s="78">
        <v>0</v>
      </c>
      <c r="N11" s="78">
        <v>1</v>
      </c>
      <c r="O11" s="78">
        <f>M11+N11</f>
        <v>1</v>
      </c>
      <c r="P11" s="28">
        <f t="shared" si="18"/>
        <v>0</v>
      </c>
      <c r="Q11" s="137">
        <f t="shared" si="19"/>
        <v>1</v>
      </c>
      <c r="R11" s="78">
        <v>0</v>
      </c>
      <c r="S11" s="78">
        <v>0</v>
      </c>
      <c r="T11" s="78">
        <f>R11+S11</f>
        <v>0</v>
      </c>
      <c r="U11" s="28" t="s">
        <v>46</v>
      </c>
      <c r="V11" s="137" t="s">
        <v>46</v>
      </c>
      <c r="W11" s="78">
        <v>1</v>
      </c>
      <c r="X11" s="78">
        <v>1</v>
      </c>
      <c r="Y11" s="78">
        <f>W11+X11</f>
        <v>2</v>
      </c>
      <c r="Z11" s="28">
        <f>W11/Y11</f>
        <v>0.5</v>
      </c>
      <c r="AA11" s="137">
        <f t="shared" si="5"/>
        <v>0.5</v>
      </c>
      <c r="AB11" s="78">
        <v>0</v>
      </c>
      <c r="AC11" s="78">
        <v>1</v>
      </c>
      <c r="AD11" s="78">
        <f>AB11+AC11</f>
        <v>1</v>
      </c>
      <c r="AE11" s="28">
        <f>AB11/AD11</f>
        <v>0</v>
      </c>
      <c r="AF11" s="137">
        <f t="shared" si="1"/>
        <v>1</v>
      </c>
      <c r="AG11" s="78">
        <v>0</v>
      </c>
      <c r="AH11" s="78">
        <v>0</v>
      </c>
      <c r="AI11" s="78">
        <f>AG11+AH11</f>
        <v>0</v>
      </c>
      <c r="AJ11" s="28" t="s">
        <v>46</v>
      </c>
      <c r="AK11" s="137" t="s">
        <v>46</v>
      </c>
      <c r="AL11" s="78">
        <v>0</v>
      </c>
      <c r="AM11" s="78">
        <v>1</v>
      </c>
      <c r="AN11" s="78">
        <f>AL11+AM11</f>
        <v>1</v>
      </c>
      <c r="AO11" s="28">
        <f>AL11/AN11</f>
        <v>0</v>
      </c>
      <c r="AP11" s="137">
        <f t="shared" si="15"/>
        <v>1</v>
      </c>
      <c r="AQ11" s="78">
        <v>0</v>
      </c>
      <c r="AR11" s="78">
        <v>2</v>
      </c>
      <c r="AS11" s="78">
        <f>AQ11+AR11</f>
        <v>2</v>
      </c>
      <c r="AT11" s="28">
        <f>AQ11/AS11</f>
        <v>0</v>
      </c>
      <c r="AU11" s="138">
        <f t="shared" si="16"/>
        <v>1</v>
      </c>
      <c r="AV11" s="78">
        <v>0</v>
      </c>
      <c r="AW11" s="78">
        <v>0</v>
      </c>
      <c r="AX11" s="78">
        <f>AV11+AW11</f>
        <v>0</v>
      </c>
      <c r="AY11" s="28" t="s">
        <v>46</v>
      </c>
      <c r="AZ11" s="138" t="s">
        <v>46</v>
      </c>
    </row>
    <row r="12" spans="1:52" ht="18" customHeight="1" x14ac:dyDescent="0.3">
      <c r="A12" s="33"/>
      <c r="B12" s="25" t="s">
        <v>48</v>
      </c>
      <c r="C12" s="78">
        <v>0</v>
      </c>
      <c r="D12" s="78">
        <v>0</v>
      </c>
      <c r="E12" s="78">
        <f>C12+D12</f>
        <v>0</v>
      </c>
      <c r="F12" s="28" t="s">
        <v>46</v>
      </c>
      <c r="G12" s="137" t="s">
        <v>46</v>
      </c>
      <c r="H12" s="78">
        <v>0</v>
      </c>
      <c r="I12" s="78">
        <v>2</v>
      </c>
      <c r="J12" s="78">
        <f>H12+I12</f>
        <v>2</v>
      </c>
      <c r="K12" s="28">
        <f t="shared" si="13"/>
        <v>0</v>
      </c>
      <c r="L12" s="137">
        <f t="shared" si="14"/>
        <v>1</v>
      </c>
      <c r="M12" s="78">
        <v>1</v>
      </c>
      <c r="N12" s="78">
        <v>0</v>
      </c>
      <c r="O12" s="78">
        <f>M12+N12</f>
        <v>1</v>
      </c>
      <c r="P12" s="28">
        <f t="shared" si="18"/>
        <v>1</v>
      </c>
      <c r="Q12" s="137">
        <f t="shared" si="19"/>
        <v>0</v>
      </c>
      <c r="R12" s="78">
        <v>0</v>
      </c>
      <c r="S12" s="78">
        <v>1</v>
      </c>
      <c r="T12" s="78">
        <f t="shared" ref="T12" si="27">R12+S12</f>
        <v>1</v>
      </c>
      <c r="U12" s="28">
        <f>R12/T12</f>
        <v>0</v>
      </c>
      <c r="V12" s="137">
        <f t="shared" si="11"/>
        <v>1</v>
      </c>
      <c r="W12" s="78">
        <v>0</v>
      </c>
      <c r="X12" s="78">
        <v>0</v>
      </c>
      <c r="Y12" s="78">
        <f t="shared" ref="Y12" si="28">W12+X12</f>
        <v>0</v>
      </c>
      <c r="Z12" s="28" t="s">
        <v>46</v>
      </c>
      <c r="AA12" s="137" t="s">
        <v>46</v>
      </c>
      <c r="AB12" s="78">
        <v>0</v>
      </c>
      <c r="AC12" s="78">
        <v>0</v>
      </c>
      <c r="AD12" s="78">
        <f t="shared" ref="AD12" si="29">AB12+AC12</f>
        <v>0</v>
      </c>
      <c r="AE12" s="28" t="s">
        <v>46</v>
      </c>
      <c r="AF12" s="137" t="s">
        <v>46</v>
      </c>
      <c r="AG12" s="78">
        <v>0</v>
      </c>
      <c r="AH12" s="78">
        <v>0</v>
      </c>
      <c r="AI12" s="78">
        <f t="shared" ref="AI12" si="30">AG12+AH12</f>
        <v>0</v>
      </c>
      <c r="AJ12" s="28" t="s">
        <v>46</v>
      </c>
      <c r="AK12" s="137" t="s">
        <v>46</v>
      </c>
      <c r="AL12" s="78">
        <v>0</v>
      </c>
      <c r="AM12" s="78">
        <v>0</v>
      </c>
      <c r="AN12" s="78">
        <f t="shared" ref="AN12" si="31">AL12+AM12</f>
        <v>0</v>
      </c>
      <c r="AO12" s="28" t="s">
        <v>46</v>
      </c>
      <c r="AP12" s="137" t="s">
        <v>46</v>
      </c>
      <c r="AQ12" s="78">
        <v>0</v>
      </c>
      <c r="AR12" s="78">
        <v>0</v>
      </c>
      <c r="AS12" s="78">
        <f t="shared" ref="AS12" si="32">AQ12+AR12</f>
        <v>0</v>
      </c>
      <c r="AT12" s="28" t="s">
        <v>46</v>
      </c>
      <c r="AU12" s="138" t="s">
        <v>46</v>
      </c>
      <c r="AV12" s="78">
        <v>1</v>
      </c>
      <c r="AW12" s="78">
        <v>0</v>
      </c>
      <c r="AX12" s="78">
        <f t="shared" ref="AX12" si="33">AV12+AW12</f>
        <v>1</v>
      </c>
      <c r="AY12" s="28">
        <f t="shared" ref="AY12:AY28" si="34">AV12/AX12</f>
        <v>1</v>
      </c>
      <c r="AZ12" s="138">
        <f t="shared" ref="AZ12:AZ28" si="35">AW12/AX12</f>
        <v>0</v>
      </c>
    </row>
    <row r="13" spans="1:52" s="16" customFormat="1" ht="18" customHeight="1" x14ac:dyDescent="0.3">
      <c r="A13" s="34"/>
      <c r="B13" s="123" t="s">
        <v>23</v>
      </c>
      <c r="C13" s="98">
        <f>C11+C12</f>
        <v>0</v>
      </c>
      <c r="D13" s="98">
        <f>D11+D12</f>
        <v>0</v>
      </c>
      <c r="E13" s="98">
        <f>E11+E12</f>
        <v>0</v>
      </c>
      <c r="F13" s="140" t="s">
        <v>46</v>
      </c>
      <c r="G13" s="139" t="s">
        <v>46</v>
      </c>
      <c r="H13" s="98">
        <f>H11+H12</f>
        <v>0</v>
      </c>
      <c r="I13" s="98">
        <f>I11+I12</f>
        <v>3</v>
      </c>
      <c r="J13" s="98">
        <f>J11+J12</f>
        <v>3</v>
      </c>
      <c r="K13" s="140">
        <f t="shared" si="13"/>
        <v>0</v>
      </c>
      <c r="L13" s="139">
        <f t="shared" si="14"/>
        <v>1</v>
      </c>
      <c r="M13" s="98">
        <f>M11+M12</f>
        <v>1</v>
      </c>
      <c r="N13" s="98">
        <f>N11+N12</f>
        <v>1</v>
      </c>
      <c r="O13" s="98">
        <f>O11+O12</f>
        <v>2</v>
      </c>
      <c r="P13" s="140">
        <f t="shared" si="18"/>
        <v>0.5</v>
      </c>
      <c r="Q13" s="139">
        <f t="shared" si="19"/>
        <v>0.5</v>
      </c>
      <c r="R13" s="98">
        <f>R11+R12</f>
        <v>0</v>
      </c>
      <c r="S13" s="98">
        <f>S11+S12</f>
        <v>1</v>
      </c>
      <c r="T13" s="98">
        <f>T11+T12</f>
        <v>1</v>
      </c>
      <c r="U13" s="140">
        <f>R13/T13</f>
        <v>0</v>
      </c>
      <c r="V13" s="139">
        <f t="shared" si="11"/>
        <v>1</v>
      </c>
      <c r="W13" s="98">
        <f>W11+W12</f>
        <v>1</v>
      </c>
      <c r="X13" s="98">
        <f>X11+X12</f>
        <v>1</v>
      </c>
      <c r="Y13" s="98">
        <f>Y11+Y12</f>
        <v>2</v>
      </c>
      <c r="Z13" s="140">
        <f>W13/Y13</f>
        <v>0.5</v>
      </c>
      <c r="AA13" s="139">
        <f t="shared" si="5"/>
        <v>0.5</v>
      </c>
      <c r="AB13" s="98">
        <f>AB11+AB12</f>
        <v>0</v>
      </c>
      <c r="AC13" s="98">
        <f>AC11+AC12</f>
        <v>1</v>
      </c>
      <c r="AD13" s="98">
        <f>AD11+AD12</f>
        <v>1</v>
      </c>
      <c r="AE13" s="140">
        <f>AB13/AD13</f>
        <v>0</v>
      </c>
      <c r="AF13" s="139">
        <f t="shared" si="1"/>
        <v>1</v>
      </c>
      <c r="AG13" s="98">
        <f>AG11+AG12</f>
        <v>0</v>
      </c>
      <c r="AH13" s="98">
        <f>AH11+AH12</f>
        <v>0</v>
      </c>
      <c r="AI13" s="98">
        <f>AI11+AI12</f>
        <v>0</v>
      </c>
      <c r="AJ13" s="140" t="s">
        <v>46</v>
      </c>
      <c r="AK13" s="139" t="s">
        <v>46</v>
      </c>
      <c r="AL13" s="98">
        <f>AL11+AL12</f>
        <v>0</v>
      </c>
      <c r="AM13" s="98">
        <f>AM11+AM12</f>
        <v>1</v>
      </c>
      <c r="AN13" s="98">
        <f>AN11+AN12</f>
        <v>1</v>
      </c>
      <c r="AO13" s="140" t="s">
        <v>46</v>
      </c>
      <c r="AP13" s="139" t="s">
        <v>46</v>
      </c>
      <c r="AQ13" s="98">
        <f>AQ11+AQ12</f>
        <v>0</v>
      </c>
      <c r="AR13" s="98">
        <f>AR11+AR12</f>
        <v>2</v>
      </c>
      <c r="AS13" s="98">
        <f>AS11+AS12</f>
        <v>2</v>
      </c>
      <c r="AT13" s="140" t="s">
        <v>46</v>
      </c>
      <c r="AU13" s="37" t="s">
        <v>46</v>
      </c>
      <c r="AV13" s="98">
        <f>AV11+AV12</f>
        <v>1</v>
      </c>
      <c r="AW13" s="98">
        <f>AW11+AW12</f>
        <v>0</v>
      </c>
      <c r="AX13" s="98">
        <f>AX11+AX12</f>
        <v>1</v>
      </c>
      <c r="AY13" s="140">
        <f t="shared" si="34"/>
        <v>1</v>
      </c>
      <c r="AZ13" s="37">
        <f t="shared" si="35"/>
        <v>0</v>
      </c>
    </row>
    <row r="14" spans="1:52" ht="18" customHeight="1" x14ac:dyDescent="0.3">
      <c r="A14" s="25" t="s">
        <v>12</v>
      </c>
      <c r="B14" s="25" t="s">
        <v>47</v>
      </c>
      <c r="C14" s="78">
        <v>1</v>
      </c>
      <c r="D14" s="78">
        <v>5</v>
      </c>
      <c r="E14" s="78">
        <f>C14+D14</f>
        <v>6</v>
      </c>
      <c r="F14" s="28">
        <f>C14/E14</f>
        <v>0.16666666666666666</v>
      </c>
      <c r="G14" s="137">
        <f t="shared" si="17"/>
        <v>0.83333333333333337</v>
      </c>
      <c r="H14" s="78">
        <v>0</v>
      </c>
      <c r="I14" s="78">
        <v>3</v>
      </c>
      <c r="J14" s="78">
        <f>H14+I14</f>
        <v>3</v>
      </c>
      <c r="K14" s="28">
        <f t="shared" si="13"/>
        <v>0</v>
      </c>
      <c r="L14" s="137">
        <f t="shared" si="14"/>
        <v>1</v>
      </c>
      <c r="M14" s="78">
        <v>0</v>
      </c>
      <c r="N14" s="78">
        <v>1</v>
      </c>
      <c r="O14" s="78">
        <f>M14+N14</f>
        <v>1</v>
      </c>
      <c r="P14" s="28">
        <f t="shared" si="18"/>
        <v>0</v>
      </c>
      <c r="Q14" s="137">
        <f t="shared" si="19"/>
        <v>1</v>
      </c>
      <c r="R14" s="78">
        <v>0</v>
      </c>
      <c r="S14" s="78">
        <v>1</v>
      </c>
      <c r="T14" s="78">
        <f>R14+S14</f>
        <v>1</v>
      </c>
      <c r="U14" s="28">
        <f>R14/T14</f>
        <v>0</v>
      </c>
      <c r="V14" s="137">
        <f t="shared" si="11"/>
        <v>1</v>
      </c>
      <c r="W14" s="78">
        <v>0</v>
      </c>
      <c r="X14" s="78">
        <v>3</v>
      </c>
      <c r="Y14" s="78">
        <f>W14+X14</f>
        <v>3</v>
      </c>
      <c r="Z14" s="28">
        <f>W14/Y14</f>
        <v>0</v>
      </c>
      <c r="AA14" s="137">
        <f t="shared" si="5"/>
        <v>1</v>
      </c>
      <c r="AB14" s="78">
        <v>1</v>
      </c>
      <c r="AC14" s="78">
        <v>1</v>
      </c>
      <c r="AD14" s="78">
        <f>AB14+AC14</f>
        <v>2</v>
      </c>
      <c r="AE14" s="28">
        <f>AB14/AD14</f>
        <v>0.5</v>
      </c>
      <c r="AF14" s="137">
        <f t="shared" si="1"/>
        <v>0.5</v>
      </c>
      <c r="AG14" s="78">
        <v>0</v>
      </c>
      <c r="AH14" s="78">
        <v>3</v>
      </c>
      <c r="AI14" s="78">
        <f>AG14+AH14</f>
        <v>3</v>
      </c>
      <c r="AJ14" s="28">
        <f>AG14/AI14</f>
        <v>0</v>
      </c>
      <c r="AK14" s="137">
        <f t="shared" si="12"/>
        <v>1</v>
      </c>
      <c r="AL14" s="78">
        <v>0</v>
      </c>
      <c r="AM14" s="78">
        <v>5</v>
      </c>
      <c r="AN14" s="78">
        <f>AL14+AM14</f>
        <v>5</v>
      </c>
      <c r="AO14" s="28">
        <f>AL14/AN14</f>
        <v>0</v>
      </c>
      <c r="AP14" s="137">
        <f t="shared" si="15"/>
        <v>1</v>
      </c>
      <c r="AQ14" s="78">
        <v>0</v>
      </c>
      <c r="AR14" s="78">
        <v>8</v>
      </c>
      <c r="AS14" s="78">
        <f>AQ14+AR14</f>
        <v>8</v>
      </c>
      <c r="AT14" s="28">
        <f>AQ14/AS14</f>
        <v>0</v>
      </c>
      <c r="AU14" s="138">
        <f t="shared" si="16"/>
        <v>1</v>
      </c>
      <c r="AV14" s="78">
        <v>2</v>
      </c>
      <c r="AW14" s="78">
        <v>4</v>
      </c>
      <c r="AX14" s="78">
        <f>AV14+AW14</f>
        <v>6</v>
      </c>
      <c r="AY14" s="28">
        <f t="shared" si="34"/>
        <v>0.33333333333333331</v>
      </c>
      <c r="AZ14" s="138">
        <f t="shared" si="35"/>
        <v>0.66666666666666663</v>
      </c>
    </row>
    <row r="15" spans="1:52" ht="18" customHeight="1" x14ac:dyDescent="0.3">
      <c r="A15" s="33"/>
      <c r="B15" s="25" t="s">
        <v>48</v>
      </c>
      <c r="C15" s="78">
        <v>0</v>
      </c>
      <c r="D15" s="78">
        <v>2</v>
      </c>
      <c r="E15" s="78">
        <f>C15+D15</f>
        <v>2</v>
      </c>
      <c r="F15" s="28">
        <f>C15/E15</f>
        <v>0</v>
      </c>
      <c r="G15" s="137">
        <f t="shared" si="17"/>
        <v>1</v>
      </c>
      <c r="H15" s="78">
        <v>0</v>
      </c>
      <c r="I15" s="78">
        <v>1</v>
      </c>
      <c r="J15" s="78">
        <f>H15+I15</f>
        <v>1</v>
      </c>
      <c r="K15" s="28">
        <f t="shared" si="13"/>
        <v>0</v>
      </c>
      <c r="L15" s="137">
        <f t="shared" si="14"/>
        <v>1</v>
      </c>
      <c r="M15" s="78">
        <v>0</v>
      </c>
      <c r="N15" s="78">
        <v>1</v>
      </c>
      <c r="O15" s="78">
        <f>M15+N15</f>
        <v>1</v>
      </c>
      <c r="P15" s="28">
        <f t="shared" si="18"/>
        <v>0</v>
      </c>
      <c r="Q15" s="137">
        <f t="shared" si="19"/>
        <v>1</v>
      </c>
      <c r="R15" s="78">
        <v>1</v>
      </c>
      <c r="S15" s="78">
        <v>0</v>
      </c>
      <c r="T15" s="78">
        <f t="shared" ref="T15" si="36">R15+S15</f>
        <v>1</v>
      </c>
      <c r="U15" s="28">
        <f>R15/T15</f>
        <v>1</v>
      </c>
      <c r="V15" s="137">
        <f t="shared" si="11"/>
        <v>0</v>
      </c>
      <c r="W15" s="78">
        <v>0</v>
      </c>
      <c r="X15" s="78">
        <v>0</v>
      </c>
      <c r="Y15" s="78">
        <f t="shared" ref="Y15" si="37">W15+X15</f>
        <v>0</v>
      </c>
      <c r="Z15" s="28" t="s">
        <v>46</v>
      </c>
      <c r="AA15" s="137" t="s">
        <v>46</v>
      </c>
      <c r="AB15" s="78">
        <v>0</v>
      </c>
      <c r="AC15" s="78">
        <v>0</v>
      </c>
      <c r="AD15" s="78">
        <f t="shared" ref="AD15" si="38">AB15+AC15</f>
        <v>0</v>
      </c>
      <c r="AE15" s="28" t="s">
        <v>46</v>
      </c>
      <c r="AF15" s="137" t="s">
        <v>46</v>
      </c>
      <c r="AG15" s="78">
        <v>0</v>
      </c>
      <c r="AH15" s="78">
        <v>0</v>
      </c>
      <c r="AI15" s="78">
        <f t="shared" ref="AI15" si="39">AG15+AH15</f>
        <v>0</v>
      </c>
      <c r="AJ15" s="28" t="s">
        <v>46</v>
      </c>
      <c r="AK15" s="137" t="s">
        <v>46</v>
      </c>
      <c r="AL15" s="78">
        <v>1</v>
      </c>
      <c r="AM15" s="78">
        <v>2</v>
      </c>
      <c r="AN15" s="78">
        <f t="shared" ref="AN15" si="40">AL15+AM15</f>
        <v>3</v>
      </c>
      <c r="AO15" s="28">
        <f>AL15/AN15</f>
        <v>0.33333333333333331</v>
      </c>
      <c r="AP15" s="137">
        <f t="shared" si="15"/>
        <v>0.66666666666666663</v>
      </c>
      <c r="AQ15" s="78">
        <v>0</v>
      </c>
      <c r="AR15" s="78">
        <v>1</v>
      </c>
      <c r="AS15" s="78">
        <f t="shared" ref="AS15" si="41">AQ15+AR15</f>
        <v>1</v>
      </c>
      <c r="AT15" s="28">
        <f>AQ15/AS15</f>
        <v>0</v>
      </c>
      <c r="AU15" s="138">
        <f t="shared" si="16"/>
        <v>1</v>
      </c>
      <c r="AV15" s="78">
        <v>0</v>
      </c>
      <c r="AW15" s="78">
        <v>0</v>
      </c>
      <c r="AX15" s="78">
        <f t="shared" ref="AX15" si="42">AV15+AW15</f>
        <v>0</v>
      </c>
      <c r="AY15" s="28" t="s">
        <v>46</v>
      </c>
      <c r="AZ15" s="138" t="s">
        <v>46</v>
      </c>
    </row>
    <row r="16" spans="1:52" s="16" customFormat="1" ht="18" customHeight="1" x14ac:dyDescent="0.3">
      <c r="A16" s="34"/>
      <c r="B16" s="123" t="s">
        <v>23</v>
      </c>
      <c r="C16" s="98">
        <f>C14+C15</f>
        <v>1</v>
      </c>
      <c r="D16" s="98">
        <f>D14+D15</f>
        <v>7</v>
      </c>
      <c r="E16" s="98">
        <f>E14+E15</f>
        <v>8</v>
      </c>
      <c r="F16" s="140">
        <f>C16/E16</f>
        <v>0.125</v>
      </c>
      <c r="G16" s="139">
        <f t="shared" si="17"/>
        <v>0.875</v>
      </c>
      <c r="H16" s="98">
        <f>H14+H15</f>
        <v>0</v>
      </c>
      <c r="I16" s="98">
        <f>I14+I15</f>
        <v>4</v>
      </c>
      <c r="J16" s="98">
        <f>J14+J15</f>
        <v>4</v>
      </c>
      <c r="K16" s="140">
        <f t="shared" si="13"/>
        <v>0</v>
      </c>
      <c r="L16" s="139">
        <f t="shared" si="14"/>
        <v>1</v>
      </c>
      <c r="M16" s="98">
        <f>M14+M15</f>
        <v>0</v>
      </c>
      <c r="N16" s="98">
        <f>N14+N15</f>
        <v>2</v>
      </c>
      <c r="O16" s="98">
        <f>O14+O15</f>
        <v>2</v>
      </c>
      <c r="P16" s="140">
        <f t="shared" si="18"/>
        <v>0</v>
      </c>
      <c r="Q16" s="139">
        <f t="shared" si="19"/>
        <v>1</v>
      </c>
      <c r="R16" s="98">
        <f>R14+R15</f>
        <v>1</v>
      </c>
      <c r="S16" s="98">
        <f>S14+S15</f>
        <v>1</v>
      </c>
      <c r="T16" s="98">
        <f>T14+T15</f>
        <v>2</v>
      </c>
      <c r="U16" s="140">
        <f>R16/T16</f>
        <v>0.5</v>
      </c>
      <c r="V16" s="139">
        <f t="shared" si="11"/>
        <v>0.5</v>
      </c>
      <c r="W16" s="98">
        <f>W14+W15</f>
        <v>0</v>
      </c>
      <c r="X16" s="98">
        <f>X14+X15</f>
        <v>3</v>
      </c>
      <c r="Y16" s="98">
        <f>Y14+Y15</f>
        <v>3</v>
      </c>
      <c r="Z16" s="140">
        <f t="shared" ref="Z16:Z23" si="43">W16/Y16</f>
        <v>0</v>
      </c>
      <c r="AA16" s="139">
        <f t="shared" si="5"/>
        <v>1</v>
      </c>
      <c r="AB16" s="98">
        <f>AB14+AB15</f>
        <v>1</v>
      </c>
      <c r="AC16" s="98">
        <f>AC14+AC15</f>
        <v>1</v>
      </c>
      <c r="AD16" s="98">
        <f>AD14+AD15</f>
        <v>2</v>
      </c>
      <c r="AE16" s="140">
        <f>AB16/AD16</f>
        <v>0.5</v>
      </c>
      <c r="AF16" s="139">
        <f t="shared" si="1"/>
        <v>0.5</v>
      </c>
      <c r="AG16" s="98">
        <f>AG14+AG15</f>
        <v>0</v>
      </c>
      <c r="AH16" s="98">
        <f>AH14+AH15</f>
        <v>3</v>
      </c>
      <c r="AI16" s="98">
        <f>AI14+AI15</f>
        <v>3</v>
      </c>
      <c r="AJ16" s="140">
        <f>AG16/AI16</f>
        <v>0</v>
      </c>
      <c r="AK16" s="139">
        <f t="shared" si="12"/>
        <v>1</v>
      </c>
      <c r="AL16" s="98">
        <f>AL14+AL15</f>
        <v>1</v>
      </c>
      <c r="AM16" s="98">
        <f>AM14+AM15</f>
        <v>7</v>
      </c>
      <c r="AN16" s="98">
        <f>AN14+AN15</f>
        <v>8</v>
      </c>
      <c r="AO16" s="140">
        <f>AL16/AN16</f>
        <v>0.125</v>
      </c>
      <c r="AP16" s="139">
        <f t="shared" si="15"/>
        <v>0.875</v>
      </c>
      <c r="AQ16" s="98">
        <f>AQ14+AQ15</f>
        <v>0</v>
      </c>
      <c r="AR16" s="98">
        <f>AR14+AR15</f>
        <v>9</v>
      </c>
      <c r="AS16" s="98">
        <f>AS14+AS15</f>
        <v>9</v>
      </c>
      <c r="AT16" s="140">
        <f>AQ16/AS16</f>
        <v>0</v>
      </c>
      <c r="AU16" s="37">
        <f t="shared" si="16"/>
        <v>1</v>
      </c>
      <c r="AV16" s="98">
        <f>AV14+AV15</f>
        <v>2</v>
      </c>
      <c r="AW16" s="98">
        <f>AW14+AW15</f>
        <v>4</v>
      </c>
      <c r="AX16" s="98">
        <f>AX14+AX15</f>
        <v>6</v>
      </c>
      <c r="AY16" s="140">
        <f t="shared" si="34"/>
        <v>0.33333333333333331</v>
      </c>
      <c r="AZ16" s="37">
        <f t="shared" si="35"/>
        <v>0.66666666666666663</v>
      </c>
    </row>
    <row r="17" spans="1:52" ht="18" customHeight="1" x14ac:dyDescent="0.3">
      <c r="A17" s="25" t="s">
        <v>13</v>
      </c>
      <c r="B17" s="25" t="s">
        <v>47</v>
      </c>
      <c r="C17" s="78">
        <v>0</v>
      </c>
      <c r="D17" s="78">
        <v>0</v>
      </c>
      <c r="E17" s="78">
        <f>C17+D17</f>
        <v>0</v>
      </c>
      <c r="F17" s="28" t="s">
        <v>46</v>
      </c>
      <c r="G17" s="137" t="s">
        <v>46</v>
      </c>
      <c r="H17" s="78">
        <v>0</v>
      </c>
      <c r="I17" s="78">
        <v>0</v>
      </c>
      <c r="J17" s="78">
        <f>H17+I17</f>
        <v>0</v>
      </c>
      <c r="K17" s="28" t="s">
        <v>46</v>
      </c>
      <c r="L17" s="137" t="s">
        <v>46</v>
      </c>
      <c r="M17" s="78">
        <v>0</v>
      </c>
      <c r="N17" s="78">
        <v>1</v>
      </c>
      <c r="O17" s="78">
        <f>M17+N17</f>
        <v>1</v>
      </c>
      <c r="P17" s="28">
        <f t="shared" si="18"/>
        <v>0</v>
      </c>
      <c r="Q17" s="137">
        <f t="shared" si="19"/>
        <v>1</v>
      </c>
      <c r="R17" s="78">
        <v>0</v>
      </c>
      <c r="S17" s="78">
        <v>0</v>
      </c>
      <c r="T17" s="78">
        <f>R17+S17</f>
        <v>0</v>
      </c>
      <c r="U17" s="28" t="s">
        <v>46</v>
      </c>
      <c r="V17" s="137" t="s">
        <v>46</v>
      </c>
      <c r="W17" s="78">
        <v>1</v>
      </c>
      <c r="X17" s="78">
        <v>0</v>
      </c>
      <c r="Y17" s="78">
        <f>W17+X17</f>
        <v>1</v>
      </c>
      <c r="Z17" s="28">
        <f t="shared" si="43"/>
        <v>1</v>
      </c>
      <c r="AA17" s="137">
        <f t="shared" si="5"/>
        <v>0</v>
      </c>
      <c r="AB17" s="78">
        <v>0</v>
      </c>
      <c r="AC17" s="78">
        <v>0</v>
      </c>
      <c r="AD17" s="78">
        <f>AB17+AC17</f>
        <v>0</v>
      </c>
      <c r="AE17" s="28" t="s">
        <v>46</v>
      </c>
      <c r="AF17" s="137" t="s">
        <v>46</v>
      </c>
      <c r="AG17" s="78">
        <v>0</v>
      </c>
      <c r="AH17" s="78">
        <v>0</v>
      </c>
      <c r="AI17" s="78">
        <f>AG17+AH17</f>
        <v>0</v>
      </c>
      <c r="AJ17" s="28" t="s">
        <v>46</v>
      </c>
      <c r="AK17" s="137" t="s">
        <v>46</v>
      </c>
      <c r="AL17" s="78">
        <v>0</v>
      </c>
      <c r="AM17" s="78">
        <v>0</v>
      </c>
      <c r="AN17" s="78">
        <f>AL17+AM17</f>
        <v>0</v>
      </c>
      <c r="AO17" s="28" t="s">
        <v>46</v>
      </c>
      <c r="AP17" s="137" t="s">
        <v>46</v>
      </c>
      <c r="AQ17" s="78">
        <v>3</v>
      </c>
      <c r="AR17" s="78">
        <v>5</v>
      </c>
      <c r="AS17" s="78">
        <f>AQ17+AR17</f>
        <v>8</v>
      </c>
      <c r="AT17" s="28">
        <f>AQ17/AS17</f>
        <v>0.375</v>
      </c>
      <c r="AU17" s="138">
        <f t="shared" ref="AU17" si="44">AR17/AS17</f>
        <v>0.625</v>
      </c>
      <c r="AV17" s="78">
        <v>1</v>
      </c>
      <c r="AW17" s="78">
        <v>0</v>
      </c>
      <c r="AX17" s="78">
        <f>AV17+AW17</f>
        <v>1</v>
      </c>
      <c r="AY17" s="28">
        <f t="shared" si="34"/>
        <v>1</v>
      </c>
      <c r="AZ17" s="138">
        <f t="shared" si="35"/>
        <v>0</v>
      </c>
    </row>
    <row r="18" spans="1:52" ht="18" customHeight="1" x14ac:dyDescent="0.3">
      <c r="A18" s="33"/>
      <c r="B18" s="25" t="s">
        <v>48</v>
      </c>
      <c r="C18" s="78">
        <v>0</v>
      </c>
      <c r="D18" s="78">
        <v>0</v>
      </c>
      <c r="E18" s="78">
        <f>C18+D18</f>
        <v>0</v>
      </c>
      <c r="F18" s="28" t="s">
        <v>46</v>
      </c>
      <c r="G18" s="137" t="s">
        <v>46</v>
      </c>
      <c r="H18" s="78">
        <v>0</v>
      </c>
      <c r="I18" s="78">
        <v>0</v>
      </c>
      <c r="J18" s="78">
        <f>H18+I18</f>
        <v>0</v>
      </c>
      <c r="K18" s="28" t="s">
        <v>46</v>
      </c>
      <c r="L18" s="137" t="s">
        <v>46</v>
      </c>
      <c r="M18" s="78">
        <v>0</v>
      </c>
      <c r="N18" s="78">
        <v>0</v>
      </c>
      <c r="O18" s="78">
        <f>M18+N18</f>
        <v>0</v>
      </c>
      <c r="P18" s="28" t="s">
        <v>46</v>
      </c>
      <c r="Q18" s="137" t="s">
        <v>46</v>
      </c>
      <c r="R18" s="78">
        <v>0</v>
      </c>
      <c r="S18" s="78">
        <v>0</v>
      </c>
      <c r="T18" s="78">
        <f t="shared" ref="T18" si="45">R18+S18</f>
        <v>0</v>
      </c>
      <c r="U18" s="28" t="s">
        <v>46</v>
      </c>
      <c r="V18" s="137" t="s">
        <v>46</v>
      </c>
      <c r="W18" s="78">
        <v>1</v>
      </c>
      <c r="X18" s="78">
        <v>0</v>
      </c>
      <c r="Y18" s="78">
        <f t="shared" ref="Y18" si="46">W18+X18</f>
        <v>1</v>
      </c>
      <c r="Z18" s="28">
        <f t="shared" si="43"/>
        <v>1</v>
      </c>
      <c r="AA18" s="137">
        <f t="shared" si="5"/>
        <v>0</v>
      </c>
      <c r="AB18" s="78">
        <v>0</v>
      </c>
      <c r="AC18" s="78">
        <v>0</v>
      </c>
      <c r="AD18" s="78">
        <f t="shared" ref="AD18" si="47">AB18+AC18</f>
        <v>0</v>
      </c>
      <c r="AE18" s="28" t="s">
        <v>46</v>
      </c>
      <c r="AF18" s="137" t="s">
        <v>46</v>
      </c>
      <c r="AG18" s="78">
        <v>0</v>
      </c>
      <c r="AH18" s="78">
        <v>0</v>
      </c>
      <c r="AI18" s="78">
        <f t="shared" ref="AI18" si="48">AG18+AH18</f>
        <v>0</v>
      </c>
      <c r="AJ18" s="28" t="s">
        <v>46</v>
      </c>
      <c r="AK18" s="137" t="s">
        <v>46</v>
      </c>
      <c r="AL18" s="78">
        <v>0</v>
      </c>
      <c r="AM18" s="78">
        <v>0</v>
      </c>
      <c r="AN18" s="78">
        <f t="shared" ref="AN18" si="49">AL18+AM18</f>
        <v>0</v>
      </c>
      <c r="AO18" s="28" t="s">
        <v>46</v>
      </c>
      <c r="AP18" s="137" t="s">
        <v>46</v>
      </c>
      <c r="AQ18" s="78">
        <v>0</v>
      </c>
      <c r="AR18" s="78">
        <v>0</v>
      </c>
      <c r="AS18" s="78">
        <f t="shared" ref="AS18" si="50">AQ18+AR18</f>
        <v>0</v>
      </c>
      <c r="AT18" s="28" t="s">
        <v>46</v>
      </c>
      <c r="AU18" s="138" t="s">
        <v>46</v>
      </c>
      <c r="AV18" s="78">
        <v>0</v>
      </c>
      <c r="AW18" s="78">
        <v>0</v>
      </c>
      <c r="AX18" s="78">
        <f t="shared" ref="AX18" si="51">AV18+AW18</f>
        <v>0</v>
      </c>
      <c r="AY18" s="28" t="s">
        <v>46</v>
      </c>
      <c r="AZ18" s="138" t="s">
        <v>46</v>
      </c>
    </row>
    <row r="19" spans="1:52" s="16" customFormat="1" ht="18" customHeight="1" x14ac:dyDescent="0.3">
      <c r="A19" s="34"/>
      <c r="B19" s="123" t="s">
        <v>23</v>
      </c>
      <c r="C19" s="98">
        <f>C17+C18</f>
        <v>0</v>
      </c>
      <c r="D19" s="98">
        <f>D17+D18</f>
        <v>0</v>
      </c>
      <c r="E19" s="98">
        <f>E17+E18</f>
        <v>0</v>
      </c>
      <c r="F19" s="140" t="s">
        <v>46</v>
      </c>
      <c r="G19" s="139" t="s">
        <v>46</v>
      </c>
      <c r="H19" s="98">
        <f>H17+H18</f>
        <v>0</v>
      </c>
      <c r="I19" s="98">
        <f>I17+I18</f>
        <v>0</v>
      </c>
      <c r="J19" s="98">
        <f>J17+J18</f>
        <v>0</v>
      </c>
      <c r="K19" s="140" t="s">
        <v>46</v>
      </c>
      <c r="L19" s="139" t="s">
        <v>46</v>
      </c>
      <c r="M19" s="98">
        <f>M17+M18</f>
        <v>0</v>
      </c>
      <c r="N19" s="98">
        <f>N17+N18</f>
        <v>1</v>
      </c>
      <c r="O19" s="98">
        <f>O17+O18</f>
        <v>1</v>
      </c>
      <c r="P19" s="140">
        <f>M19/O19</f>
        <v>0</v>
      </c>
      <c r="Q19" s="139">
        <f t="shared" si="19"/>
        <v>1</v>
      </c>
      <c r="R19" s="98">
        <f>R17+R18</f>
        <v>0</v>
      </c>
      <c r="S19" s="98">
        <f>S17+S18</f>
        <v>0</v>
      </c>
      <c r="T19" s="98">
        <f>T17+T18</f>
        <v>0</v>
      </c>
      <c r="U19" s="140" t="s">
        <v>46</v>
      </c>
      <c r="V19" s="139" t="s">
        <v>46</v>
      </c>
      <c r="W19" s="98">
        <f>W17+W18</f>
        <v>2</v>
      </c>
      <c r="X19" s="98">
        <f>X17+X18</f>
        <v>0</v>
      </c>
      <c r="Y19" s="98">
        <f>Y17+Y18</f>
        <v>2</v>
      </c>
      <c r="Z19" s="140">
        <f t="shared" si="43"/>
        <v>1</v>
      </c>
      <c r="AA19" s="139">
        <f t="shared" si="5"/>
        <v>0</v>
      </c>
      <c r="AB19" s="98">
        <f>AB17+AB18</f>
        <v>0</v>
      </c>
      <c r="AC19" s="98">
        <f>AC17+AC18</f>
        <v>0</v>
      </c>
      <c r="AD19" s="98">
        <f>AD17+AD18</f>
        <v>0</v>
      </c>
      <c r="AE19" s="140" t="s">
        <v>46</v>
      </c>
      <c r="AF19" s="139" t="s">
        <v>46</v>
      </c>
      <c r="AG19" s="98">
        <f>AG17+AG18</f>
        <v>0</v>
      </c>
      <c r="AH19" s="98">
        <f>AH17+AH18</f>
        <v>0</v>
      </c>
      <c r="AI19" s="98">
        <f>AI17+AI18</f>
        <v>0</v>
      </c>
      <c r="AJ19" s="140" t="s">
        <v>46</v>
      </c>
      <c r="AK19" s="139" t="s">
        <v>46</v>
      </c>
      <c r="AL19" s="98">
        <f>AL17+AL18</f>
        <v>0</v>
      </c>
      <c r="AM19" s="98">
        <f>AM17+AM18</f>
        <v>0</v>
      </c>
      <c r="AN19" s="98">
        <f>AN17+AN18</f>
        <v>0</v>
      </c>
      <c r="AO19" s="140" t="s">
        <v>46</v>
      </c>
      <c r="AP19" s="139" t="s">
        <v>46</v>
      </c>
      <c r="AQ19" s="98">
        <f>AQ17+AQ18</f>
        <v>3</v>
      </c>
      <c r="AR19" s="98">
        <f>AR17+AR18</f>
        <v>5</v>
      </c>
      <c r="AS19" s="98">
        <f>AS17+AS18</f>
        <v>8</v>
      </c>
      <c r="AT19" s="28">
        <f>AQ19/AS19</f>
        <v>0.375</v>
      </c>
      <c r="AU19" s="138">
        <f t="shared" ref="AU19:AU21" si="52">AR19/AS19</f>
        <v>0.625</v>
      </c>
      <c r="AV19" s="98">
        <f>AV17+AV18</f>
        <v>1</v>
      </c>
      <c r="AW19" s="98">
        <f>AW17+AW18</f>
        <v>0</v>
      </c>
      <c r="AX19" s="98">
        <f>AX17+AX18</f>
        <v>1</v>
      </c>
      <c r="AY19" s="140">
        <f t="shared" si="34"/>
        <v>1</v>
      </c>
      <c r="AZ19" s="37">
        <f t="shared" si="35"/>
        <v>0</v>
      </c>
    </row>
    <row r="20" spans="1:52" ht="18" customHeight="1" x14ac:dyDescent="0.3">
      <c r="A20" s="25" t="s">
        <v>14</v>
      </c>
      <c r="B20" s="25" t="s">
        <v>47</v>
      </c>
      <c r="C20" s="78">
        <v>0</v>
      </c>
      <c r="D20" s="78">
        <v>2</v>
      </c>
      <c r="E20" s="78">
        <f>C20+D20</f>
        <v>2</v>
      </c>
      <c r="F20" s="28">
        <f>C20/E20</f>
        <v>0</v>
      </c>
      <c r="G20" s="137">
        <f t="shared" si="17"/>
        <v>1</v>
      </c>
      <c r="H20" s="78">
        <v>1</v>
      </c>
      <c r="I20" s="78">
        <v>3</v>
      </c>
      <c r="J20" s="78">
        <f>H20+I20</f>
        <v>4</v>
      </c>
      <c r="K20" s="28">
        <f>H20/J20</f>
        <v>0.25</v>
      </c>
      <c r="L20" s="137">
        <f t="shared" si="14"/>
        <v>0.75</v>
      </c>
      <c r="M20" s="78">
        <v>1</v>
      </c>
      <c r="N20" s="78">
        <v>2</v>
      </c>
      <c r="O20" s="78">
        <f>M20+N20</f>
        <v>3</v>
      </c>
      <c r="P20" s="28">
        <f>M20/O20</f>
        <v>0.33333333333333331</v>
      </c>
      <c r="Q20" s="137">
        <f t="shared" si="19"/>
        <v>0.66666666666666663</v>
      </c>
      <c r="R20" s="78">
        <v>2</v>
      </c>
      <c r="S20" s="78">
        <v>4</v>
      </c>
      <c r="T20" s="78">
        <f>R20+S20</f>
        <v>6</v>
      </c>
      <c r="U20" s="28">
        <f>R20/T20</f>
        <v>0.33333333333333331</v>
      </c>
      <c r="V20" s="137">
        <f t="shared" si="11"/>
        <v>0.66666666666666663</v>
      </c>
      <c r="W20" s="78">
        <v>1</v>
      </c>
      <c r="X20" s="78">
        <v>3</v>
      </c>
      <c r="Y20" s="78">
        <f>W20+X20</f>
        <v>4</v>
      </c>
      <c r="Z20" s="28">
        <f t="shared" si="43"/>
        <v>0.25</v>
      </c>
      <c r="AA20" s="137">
        <f t="shared" si="5"/>
        <v>0.75</v>
      </c>
      <c r="AB20" s="78">
        <v>1</v>
      </c>
      <c r="AC20" s="78">
        <v>2</v>
      </c>
      <c r="AD20" s="78">
        <f>AB20+AC20</f>
        <v>3</v>
      </c>
      <c r="AE20" s="28">
        <f t="shared" ref="AE20:AE28" si="53">AB20/AD20</f>
        <v>0.33333333333333331</v>
      </c>
      <c r="AF20" s="137">
        <f t="shared" si="1"/>
        <v>0.66666666666666663</v>
      </c>
      <c r="AG20" s="78">
        <v>2</v>
      </c>
      <c r="AH20" s="78">
        <v>1</v>
      </c>
      <c r="AI20" s="78">
        <f>AG20+AH20</f>
        <v>3</v>
      </c>
      <c r="AJ20" s="28">
        <f>AG20/AI20</f>
        <v>0.66666666666666663</v>
      </c>
      <c r="AK20" s="137">
        <f t="shared" si="12"/>
        <v>0.33333333333333331</v>
      </c>
      <c r="AL20" s="78">
        <v>0</v>
      </c>
      <c r="AM20" s="78">
        <v>0</v>
      </c>
      <c r="AN20" s="78">
        <f>AL20+AM20</f>
        <v>0</v>
      </c>
      <c r="AO20" s="28" t="s">
        <v>46</v>
      </c>
      <c r="AP20" s="137" t="s">
        <v>46</v>
      </c>
      <c r="AQ20" s="78">
        <v>1</v>
      </c>
      <c r="AR20" s="78">
        <v>3</v>
      </c>
      <c r="AS20" s="78">
        <f>AQ20+AR20</f>
        <v>4</v>
      </c>
      <c r="AT20" s="28">
        <f>AQ20/AS20</f>
        <v>0.25</v>
      </c>
      <c r="AU20" s="138">
        <f t="shared" si="52"/>
        <v>0.75</v>
      </c>
      <c r="AV20" s="78">
        <v>1</v>
      </c>
      <c r="AW20" s="78">
        <v>2</v>
      </c>
      <c r="AX20" s="78">
        <f>AV20+AW20</f>
        <v>3</v>
      </c>
      <c r="AY20" s="28">
        <f t="shared" si="34"/>
        <v>0.33333333333333331</v>
      </c>
      <c r="AZ20" s="138">
        <f t="shared" si="35"/>
        <v>0.66666666666666663</v>
      </c>
    </row>
    <row r="21" spans="1:52" ht="18" customHeight="1" x14ac:dyDescent="0.3">
      <c r="A21" s="33"/>
      <c r="B21" s="25" t="s">
        <v>48</v>
      </c>
      <c r="C21" s="78">
        <v>0</v>
      </c>
      <c r="D21" s="78">
        <v>0</v>
      </c>
      <c r="E21" s="78">
        <f>C21+D21</f>
        <v>0</v>
      </c>
      <c r="F21" s="28" t="s">
        <v>46</v>
      </c>
      <c r="G21" s="137" t="s">
        <v>46</v>
      </c>
      <c r="H21" s="78">
        <v>1</v>
      </c>
      <c r="I21" s="78">
        <v>0</v>
      </c>
      <c r="J21" s="78">
        <f>H21+I21</f>
        <v>1</v>
      </c>
      <c r="K21" s="28">
        <f>H21/J21</f>
        <v>1</v>
      </c>
      <c r="L21" s="137">
        <f t="shared" si="14"/>
        <v>0</v>
      </c>
      <c r="M21" s="78">
        <v>0</v>
      </c>
      <c r="N21" s="78">
        <v>0</v>
      </c>
      <c r="O21" s="78">
        <f>M21+N21</f>
        <v>0</v>
      </c>
      <c r="P21" s="28" t="s">
        <v>46</v>
      </c>
      <c r="Q21" s="137" t="s">
        <v>46</v>
      </c>
      <c r="R21" s="78">
        <v>0</v>
      </c>
      <c r="S21" s="78">
        <v>0</v>
      </c>
      <c r="T21" s="78">
        <f t="shared" ref="T21" si="54">R21+S21</f>
        <v>0</v>
      </c>
      <c r="U21" s="28" t="s">
        <v>46</v>
      </c>
      <c r="V21" s="137" t="s">
        <v>46</v>
      </c>
      <c r="W21" s="78">
        <v>1</v>
      </c>
      <c r="X21" s="78">
        <v>1</v>
      </c>
      <c r="Y21" s="78">
        <f t="shared" ref="Y21" si="55">W21+X21</f>
        <v>2</v>
      </c>
      <c r="Z21" s="28">
        <f t="shared" si="43"/>
        <v>0.5</v>
      </c>
      <c r="AA21" s="137">
        <f t="shared" si="5"/>
        <v>0.5</v>
      </c>
      <c r="AB21" s="78">
        <v>0</v>
      </c>
      <c r="AC21" s="78">
        <v>1</v>
      </c>
      <c r="AD21" s="78">
        <f t="shared" ref="AD21" si="56">AB21+AC21</f>
        <v>1</v>
      </c>
      <c r="AE21" s="28">
        <f t="shared" si="53"/>
        <v>0</v>
      </c>
      <c r="AF21" s="137">
        <f t="shared" si="1"/>
        <v>1</v>
      </c>
      <c r="AG21" s="78">
        <v>0</v>
      </c>
      <c r="AH21" s="78">
        <v>3</v>
      </c>
      <c r="AI21" s="78">
        <f t="shared" ref="AI21" si="57">AG21+AH21</f>
        <v>3</v>
      </c>
      <c r="AJ21" s="28">
        <f>AG21/AI21</f>
        <v>0</v>
      </c>
      <c r="AK21" s="137">
        <f t="shared" si="12"/>
        <v>1</v>
      </c>
      <c r="AL21" s="78">
        <v>0</v>
      </c>
      <c r="AM21" s="78">
        <v>0</v>
      </c>
      <c r="AN21" s="78">
        <f t="shared" ref="AN21" si="58">AL21+AM21</f>
        <v>0</v>
      </c>
      <c r="AO21" s="28" t="s">
        <v>46</v>
      </c>
      <c r="AP21" s="137" t="s">
        <v>46</v>
      </c>
      <c r="AQ21" s="78">
        <v>0</v>
      </c>
      <c r="AR21" s="78">
        <v>1</v>
      </c>
      <c r="AS21" s="78">
        <f t="shared" ref="AS21" si="59">AQ21+AR21</f>
        <v>1</v>
      </c>
      <c r="AT21" s="28">
        <f>AQ21/AS21</f>
        <v>0</v>
      </c>
      <c r="AU21" s="138">
        <f t="shared" si="52"/>
        <v>1</v>
      </c>
      <c r="AV21" s="78">
        <v>0</v>
      </c>
      <c r="AW21" s="78">
        <v>0</v>
      </c>
      <c r="AX21" s="78">
        <f t="shared" ref="AX21" si="60">AV21+AW21</f>
        <v>0</v>
      </c>
      <c r="AY21" s="28" t="s">
        <v>46</v>
      </c>
      <c r="AZ21" s="138" t="s">
        <v>46</v>
      </c>
    </row>
    <row r="22" spans="1:52" s="16" customFormat="1" ht="18" customHeight="1" x14ac:dyDescent="0.3">
      <c r="A22" s="34"/>
      <c r="B22" s="123" t="s">
        <v>23</v>
      </c>
      <c r="C22" s="98">
        <f>C20+C21</f>
        <v>0</v>
      </c>
      <c r="D22" s="98">
        <f>D20+D21</f>
        <v>2</v>
      </c>
      <c r="E22" s="98">
        <f>E20+E21</f>
        <v>2</v>
      </c>
      <c r="F22" s="140">
        <f t="shared" ref="F22:F28" si="61">C22/E22</f>
        <v>0</v>
      </c>
      <c r="G22" s="139">
        <f t="shared" si="17"/>
        <v>1</v>
      </c>
      <c r="H22" s="98">
        <f>H20+H21</f>
        <v>2</v>
      </c>
      <c r="I22" s="98">
        <f>I20+I21</f>
        <v>3</v>
      </c>
      <c r="J22" s="98">
        <f>J20+J21</f>
        <v>5</v>
      </c>
      <c r="K22" s="140">
        <f>H22/J22</f>
        <v>0.4</v>
      </c>
      <c r="L22" s="139">
        <f t="shared" si="14"/>
        <v>0.6</v>
      </c>
      <c r="M22" s="98">
        <f>M20+M21</f>
        <v>1</v>
      </c>
      <c r="N22" s="98">
        <f>N20+N21</f>
        <v>2</v>
      </c>
      <c r="O22" s="98">
        <f>O20+O21</f>
        <v>3</v>
      </c>
      <c r="P22" s="140">
        <f>M22/O22</f>
        <v>0.33333333333333331</v>
      </c>
      <c r="Q22" s="139">
        <f t="shared" si="19"/>
        <v>0.66666666666666663</v>
      </c>
      <c r="R22" s="98">
        <f>R20+R21</f>
        <v>2</v>
      </c>
      <c r="S22" s="98">
        <f>S20+S21</f>
        <v>4</v>
      </c>
      <c r="T22" s="98">
        <f>T20+T21</f>
        <v>6</v>
      </c>
      <c r="U22" s="140">
        <f t="shared" ref="U22:U28" si="62">R22/T22</f>
        <v>0.33333333333333331</v>
      </c>
      <c r="V22" s="139">
        <f t="shared" si="11"/>
        <v>0.66666666666666663</v>
      </c>
      <c r="W22" s="98">
        <f>W20+W21</f>
        <v>2</v>
      </c>
      <c r="X22" s="98">
        <f>X20+X21</f>
        <v>4</v>
      </c>
      <c r="Y22" s="98">
        <f>Y20+Y21</f>
        <v>6</v>
      </c>
      <c r="Z22" s="140">
        <f t="shared" si="43"/>
        <v>0.33333333333333331</v>
      </c>
      <c r="AA22" s="139">
        <f t="shared" si="5"/>
        <v>0.66666666666666663</v>
      </c>
      <c r="AB22" s="98">
        <f>AB20+AB21</f>
        <v>1</v>
      </c>
      <c r="AC22" s="98">
        <f>AC20+AC21</f>
        <v>3</v>
      </c>
      <c r="AD22" s="98">
        <f>AD20+AD21</f>
        <v>4</v>
      </c>
      <c r="AE22" s="140">
        <f t="shared" si="53"/>
        <v>0.25</v>
      </c>
      <c r="AF22" s="139">
        <f t="shared" si="1"/>
        <v>0.75</v>
      </c>
      <c r="AG22" s="98">
        <f>AG20+AG21</f>
        <v>2</v>
      </c>
      <c r="AH22" s="98">
        <f>AH20+AH21</f>
        <v>4</v>
      </c>
      <c r="AI22" s="98">
        <f>AI20+AI21</f>
        <v>6</v>
      </c>
      <c r="AJ22" s="140">
        <f>AG22/AI22</f>
        <v>0.33333333333333331</v>
      </c>
      <c r="AK22" s="139">
        <f t="shared" si="12"/>
        <v>0.66666666666666663</v>
      </c>
      <c r="AL22" s="98">
        <f>AL20+AL21</f>
        <v>0</v>
      </c>
      <c r="AM22" s="98">
        <f>AM20+AM21</f>
        <v>0</v>
      </c>
      <c r="AN22" s="98">
        <f>AN20+AN21</f>
        <v>0</v>
      </c>
      <c r="AO22" s="140" t="s">
        <v>46</v>
      </c>
      <c r="AP22" s="139" t="s">
        <v>46</v>
      </c>
      <c r="AQ22" s="98">
        <f>AQ20+AQ21</f>
        <v>1</v>
      </c>
      <c r="AR22" s="98">
        <f>AR20+AR21</f>
        <v>4</v>
      </c>
      <c r="AS22" s="98">
        <f>AS20+AS21</f>
        <v>5</v>
      </c>
      <c r="AT22" s="140">
        <f>AQ22/AS22</f>
        <v>0.2</v>
      </c>
      <c r="AU22" s="37">
        <f t="shared" ref="AU22" si="63">AR22/AS22</f>
        <v>0.8</v>
      </c>
      <c r="AV22" s="98">
        <f>AV20+AV21</f>
        <v>1</v>
      </c>
      <c r="AW22" s="98">
        <f>AW20+AW21</f>
        <v>2</v>
      </c>
      <c r="AX22" s="98">
        <f>AX20+AX21</f>
        <v>3</v>
      </c>
      <c r="AY22" s="140">
        <f t="shared" si="34"/>
        <v>0.33333333333333331</v>
      </c>
      <c r="AZ22" s="37">
        <f t="shared" si="35"/>
        <v>0.66666666666666663</v>
      </c>
    </row>
    <row r="23" spans="1:52" ht="18" customHeight="1" x14ac:dyDescent="0.3">
      <c r="A23" s="25" t="s">
        <v>15</v>
      </c>
      <c r="B23" s="25" t="s">
        <v>47</v>
      </c>
      <c r="C23" s="78">
        <v>1</v>
      </c>
      <c r="D23" s="78">
        <v>2</v>
      </c>
      <c r="E23" s="78">
        <f>C23+D23</f>
        <v>3</v>
      </c>
      <c r="F23" s="28">
        <f t="shared" si="61"/>
        <v>0.33333333333333331</v>
      </c>
      <c r="G23" s="137">
        <f t="shared" si="17"/>
        <v>0.66666666666666663</v>
      </c>
      <c r="H23" s="78">
        <v>1</v>
      </c>
      <c r="I23" s="78">
        <v>2</v>
      </c>
      <c r="J23" s="78">
        <f>H23+I23</f>
        <v>3</v>
      </c>
      <c r="K23" s="28">
        <f>H23/J23</f>
        <v>0.33333333333333331</v>
      </c>
      <c r="L23" s="137">
        <f t="shared" si="14"/>
        <v>0.66666666666666663</v>
      </c>
      <c r="M23" s="78">
        <v>1</v>
      </c>
      <c r="N23" s="78">
        <v>5</v>
      </c>
      <c r="O23" s="78">
        <f>M23+N23</f>
        <v>6</v>
      </c>
      <c r="P23" s="28">
        <f>M23/O23</f>
        <v>0.16666666666666666</v>
      </c>
      <c r="Q23" s="137">
        <f t="shared" si="19"/>
        <v>0.83333333333333337</v>
      </c>
      <c r="R23" s="78">
        <v>0</v>
      </c>
      <c r="S23" s="78">
        <v>4</v>
      </c>
      <c r="T23" s="78">
        <f>R23+S23</f>
        <v>4</v>
      </c>
      <c r="U23" s="28">
        <f t="shared" si="62"/>
        <v>0</v>
      </c>
      <c r="V23" s="137">
        <f t="shared" si="11"/>
        <v>1</v>
      </c>
      <c r="W23" s="78">
        <v>0</v>
      </c>
      <c r="X23" s="78">
        <v>2</v>
      </c>
      <c r="Y23" s="78">
        <f>W23+X23</f>
        <v>2</v>
      </c>
      <c r="Z23" s="28">
        <f t="shared" si="43"/>
        <v>0</v>
      </c>
      <c r="AA23" s="137">
        <f t="shared" si="5"/>
        <v>1</v>
      </c>
      <c r="AB23" s="78">
        <v>0</v>
      </c>
      <c r="AC23" s="78">
        <v>1</v>
      </c>
      <c r="AD23" s="78">
        <f>AB23+AC23</f>
        <v>1</v>
      </c>
      <c r="AE23" s="28">
        <f t="shared" si="53"/>
        <v>0</v>
      </c>
      <c r="AF23" s="137">
        <f t="shared" si="1"/>
        <v>1</v>
      </c>
      <c r="AG23" s="78">
        <v>0</v>
      </c>
      <c r="AH23" s="78">
        <v>2</v>
      </c>
      <c r="AI23" s="78">
        <f>AG23+AH23</f>
        <v>2</v>
      </c>
      <c r="AJ23" s="28">
        <f>AG23/AI23</f>
        <v>0</v>
      </c>
      <c r="AK23" s="137">
        <f t="shared" si="12"/>
        <v>1</v>
      </c>
      <c r="AL23" s="78">
        <v>2</v>
      </c>
      <c r="AM23" s="78">
        <v>3</v>
      </c>
      <c r="AN23" s="78">
        <f>AL23+AM23</f>
        <v>5</v>
      </c>
      <c r="AO23" s="28">
        <f t="shared" ref="AO23:AO28" si="64">AL23/AN23</f>
        <v>0.4</v>
      </c>
      <c r="AP23" s="137">
        <f t="shared" si="15"/>
        <v>0.6</v>
      </c>
      <c r="AQ23" s="78">
        <v>0</v>
      </c>
      <c r="AR23" s="78">
        <v>3</v>
      </c>
      <c r="AS23" s="78">
        <f>AQ23+AR23</f>
        <v>3</v>
      </c>
      <c r="AT23" s="28">
        <f t="shared" ref="AT23:AT28" si="65">AQ23/AS23</f>
        <v>0</v>
      </c>
      <c r="AU23" s="138">
        <f t="shared" si="16"/>
        <v>1</v>
      </c>
      <c r="AV23" s="78">
        <v>1</v>
      </c>
      <c r="AW23" s="78">
        <v>2</v>
      </c>
      <c r="AX23" s="78">
        <f>AV23+AW23</f>
        <v>3</v>
      </c>
      <c r="AY23" s="28">
        <f t="shared" si="34"/>
        <v>0.33333333333333331</v>
      </c>
      <c r="AZ23" s="138">
        <f t="shared" si="35"/>
        <v>0.66666666666666663</v>
      </c>
    </row>
    <row r="24" spans="1:52" ht="18" customHeight="1" x14ac:dyDescent="0.3">
      <c r="A24" s="33"/>
      <c r="B24" s="25" t="s">
        <v>48</v>
      </c>
      <c r="C24" s="78">
        <v>0</v>
      </c>
      <c r="D24" s="78">
        <v>1</v>
      </c>
      <c r="E24" s="78">
        <f>C24+D24</f>
        <v>1</v>
      </c>
      <c r="F24" s="28">
        <f t="shared" si="61"/>
        <v>0</v>
      </c>
      <c r="G24" s="137">
        <f t="shared" si="17"/>
        <v>1</v>
      </c>
      <c r="H24" s="78">
        <v>0</v>
      </c>
      <c r="I24" s="78">
        <v>0</v>
      </c>
      <c r="J24" s="78">
        <f>H24+I24</f>
        <v>0</v>
      </c>
      <c r="K24" s="28" t="s">
        <v>46</v>
      </c>
      <c r="L24" s="137" t="s">
        <v>46</v>
      </c>
      <c r="M24" s="78">
        <v>0</v>
      </c>
      <c r="N24" s="78">
        <v>0</v>
      </c>
      <c r="O24" s="78">
        <f>M24+N24</f>
        <v>0</v>
      </c>
      <c r="P24" s="28" t="s">
        <v>46</v>
      </c>
      <c r="Q24" s="137" t="s">
        <v>46</v>
      </c>
      <c r="R24" s="78">
        <v>0</v>
      </c>
      <c r="S24" s="78">
        <v>1</v>
      </c>
      <c r="T24" s="78">
        <f t="shared" ref="T24" si="66">R24+S24</f>
        <v>1</v>
      </c>
      <c r="U24" s="28">
        <f t="shared" si="62"/>
        <v>0</v>
      </c>
      <c r="V24" s="137">
        <f t="shared" si="11"/>
        <v>1</v>
      </c>
      <c r="W24" s="78">
        <v>0</v>
      </c>
      <c r="X24" s="78">
        <v>0</v>
      </c>
      <c r="Y24" s="78">
        <f t="shared" ref="Y24" si="67">W24+X24</f>
        <v>0</v>
      </c>
      <c r="Z24" s="28" t="s">
        <v>46</v>
      </c>
      <c r="AA24" s="137" t="s">
        <v>46</v>
      </c>
      <c r="AB24" s="78">
        <v>1</v>
      </c>
      <c r="AC24" s="78">
        <v>0</v>
      </c>
      <c r="AD24" s="78">
        <f t="shared" ref="AD24" si="68">AB24+AC24</f>
        <v>1</v>
      </c>
      <c r="AE24" s="28">
        <f t="shared" si="53"/>
        <v>1</v>
      </c>
      <c r="AF24" s="137">
        <f t="shared" si="1"/>
        <v>0</v>
      </c>
      <c r="AG24" s="78">
        <v>0</v>
      </c>
      <c r="AH24" s="78">
        <v>0</v>
      </c>
      <c r="AI24" s="78">
        <f t="shared" ref="AI24" si="69">AG24+AH24</f>
        <v>0</v>
      </c>
      <c r="AJ24" s="28" t="s">
        <v>46</v>
      </c>
      <c r="AK24" s="137" t="s">
        <v>46</v>
      </c>
      <c r="AL24" s="78">
        <v>0</v>
      </c>
      <c r="AM24" s="78">
        <v>1</v>
      </c>
      <c r="AN24" s="78">
        <f t="shared" ref="AN24" si="70">AL24+AM24</f>
        <v>1</v>
      </c>
      <c r="AO24" s="28">
        <f t="shared" si="64"/>
        <v>0</v>
      </c>
      <c r="AP24" s="137">
        <f t="shared" si="15"/>
        <v>1</v>
      </c>
      <c r="AQ24" s="78">
        <v>1</v>
      </c>
      <c r="AR24" s="78">
        <v>0</v>
      </c>
      <c r="AS24" s="78">
        <f t="shared" ref="AS24" si="71">AQ24+AR24</f>
        <v>1</v>
      </c>
      <c r="AT24" s="28">
        <f t="shared" si="65"/>
        <v>1</v>
      </c>
      <c r="AU24" s="138">
        <f t="shared" si="16"/>
        <v>0</v>
      </c>
      <c r="AV24" s="78">
        <v>0</v>
      </c>
      <c r="AW24" s="78">
        <v>0</v>
      </c>
      <c r="AX24" s="78">
        <f t="shared" ref="AX24" si="72">AV24+AW24</f>
        <v>0</v>
      </c>
      <c r="AY24" s="28" t="s">
        <v>46</v>
      </c>
      <c r="AZ24" s="138" t="s">
        <v>46</v>
      </c>
    </row>
    <row r="25" spans="1:52" s="16" customFormat="1" ht="18" customHeight="1" x14ac:dyDescent="0.3">
      <c r="A25" s="34"/>
      <c r="B25" s="123" t="s">
        <v>23</v>
      </c>
      <c r="C25" s="98">
        <f>C23+C24</f>
        <v>1</v>
      </c>
      <c r="D25" s="98">
        <f>D23+D24</f>
        <v>3</v>
      </c>
      <c r="E25" s="98">
        <f>E23+E24</f>
        <v>4</v>
      </c>
      <c r="F25" s="140">
        <f t="shared" si="61"/>
        <v>0.25</v>
      </c>
      <c r="G25" s="139">
        <f t="shared" si="17"/>
        <v>0.75</v>
      </c>
      <c r="H25" s="98">
        <f>H23+H24</f>
        <v>1</v>
      </c>
      <c r="I25" s="98">
        <f>I23+I24</f>
        <v>2</v>
      </c>
      <c r="J25" s="98">
        <f>J23+J24</f>
        <v>3</v>
      </c>
      <c r="K25" s="140">
        <f>H25/J25</f>
        <v>0.33333333333333331</v>
      </c>
      <c r="L25" s="139">
        <f t="shared" si="14"/>
        <v>0.66666666666666663</v>
      </c>
      <c r="M25" s="98">
        <f>M23+M24</f>
        <v>1</v>
      </c>
      <c r="N25" s="98">
        <f>N23+N24</f>
        <v>5</v>
      </c>
      <c r="O25" s="98">
        <f>O23+O24</f>
        <v>6</v>
      </c>
      <c r="P25" s="140">
        <f>M25/O25</f>
        <v>0.16666666666666666</v>
      </c>
      <c r="Q25" s="139">
        <f t="shared" si="19"/>
        <v>0.83333333333333337</v>
      </c>
      <c r="R25" s="98">
        <f>R23+R24</f>
        <v>0</v>
      </c>
      <c r="S25" s="98">
        <f>S23+S24</f>
        <v>5</v>
      </c>
      <c r="T25" s="98">
        <f>T23+T24</f>
        <v>5</v>
      </c>
      <c r="U25" s="140">
        <f t="shared" si="62"/>
        <v>0</v>
      </c>
      <c r="V25" s="139">
        <f t="shared" si="11"/>
        <v>1</v>
      </c>
      <c r="W25" s="98">
        <f>W23+W24</f>
        <v>0</v>
      </c>
      <c r="X25" s="98">
        <f>X23+X24</f>
        <v>2</v>
      </c>
      <c r="Y25" s="98">
        <f>Y23+Y24</f>
        <v>2</v>
      </c>
      <c r="Z25" s="140">
        <f>W25/Y25</f>
        <v>0</v>
      </c>
      <c r="AA25" s="139">
        <f t="shared" si="5"/>
        <v>1</v>
      </c>
      <c r="AB25" s="98">
        <f>AB23+AB24</f>
        <v>1</v>
      </c>
      <c r="AC25" s="98">
        <f>AC23+AC24</f>
        <v>1</v>
      </c>
      <c r="AD25" s="98">
        <f>AD23+AD24</f>
        <v>2</v>
      </c>
      <c r="AE25" s="140">
        <f t="shared" si="53"/>
        <v>0.5</v>
      </c>
      <c r="AF25" s="139">
        <f t="shared" si="1"/>
        <v>0.5</v>
      </c>
      <c r="AG25" s="98">
        <f>AG23+AG24</f>
        <v>0</v>
      </c>
      <c r="AH25" s="98">
        <f>AH23+AH24</f>
        <v>2</v>
      </c>
      <c r="AI25" s="98">
        <f>AI23+AI24</f>
        <v>2</v>
      </c>
      <c r="AJ25" s="140">
        <f>AG25/AI25</f>
        <v>0</v>
      </c>
      <c r="AK25" s="139">
        <f t="shared" si="12"/>
        <v>1</v>
      </c>
      <c r="AL25" s="98">
        <f>AL23+AL24</f>
        <v>2</v>
      </c>
      <c r="AM25" s="98">
        <f>AM23+AM24</f>
        <v>4</v>
      </c>
      <c r="AN25" s="98">
        <f>AN23+AN24</f>
        <v>6</v>
      </c>
      <c r="AO25" s="140">
        <f t="shared" si="64"/>
        <v>0.33333333333333331</v>
      </c>
      <c r="AP25" s="139">
        <f t="shared" si="15"/>
        <v>0.66666666666666663</v>
      </c>
      <c r="AQ25" s="98">
        <f>AQ23+AQ24</f>
        <v>1</v>
      </c>
      <c r="AR25" s="98">
        <f>AR23+AR24</f>
        <v>3</v>
      </c>
      <c r="AS25" s="98">
        <f>AS23+AS24</f>
        <v>4</v>
      </c>
      <c r="AT25" s="140">
        <f t="shared" si="65"/>
        <v>0.25</v>
      </c>
      <c r="AU25" s="37">
        <f t="shared" si="16"/>
        <v>0.75</v>
      </c>
      <c r="AV25" s="98">
        <f>AV23+AV24</f>
        <v>1</v>
      </c>
      <c r="AW25" s="98">
        <f>AW23+AW24</f>
        <v>2</v>
      </c>
      <c r="AX25" s="98">
        <f>AX23+AX24</f>
        <v>3</v>
      </c>
      <c r="AY25" s="140">
        <f t="shared" si="34"/>
        <v>0.33333333333333331</v>
      </c>
      <c r="AZ25" s="37">
        <f t="shared" si="35"/>
        <v>0.66666666666666663</v>
      </c>
    </row>
    <row r="26" spans="1:52" ht="18" customHeight="1" x14ac:dyDescent="0.3">
      <c r="A26" s="25" t="s">
        <v>16</v>
      </c>
      <c r="B26" s="25" t="s">
        <v>47</v>
      </c>
      <c r="C26" s="78">
        <f t="shared" ref="C26:E28" si="73">SUM(C5+C8+C11+C14+C17+C20+C23)</f>
        <v>2</v>
      </c>
      <c r="D26" s="78">
        <f t="shared" si="73"/>
        <v>9</v>
      </c>
      <c r="E26" s="78">
        <f t="shared" si="73"/>
        <v>11</v>
      </c>
      <c r="F26" s="28">
        <f t="shared" si="61"/>
        <v>0.18181818181818182</v>
      </c>
      <c r="G26" s="137">
        <f t="shared" si="17"/>
        <v>0.81818181818181823</v>
      </c>
      <c r="H26" s="78">
        <f t="shared" ref="H26:J28" si="74">SUM(H5+H8+H11+H14+H17+H20+H23)</f>
        <v>2</v>
      </c>
      <c r="I26" s="78">
        <f t="shared" si="74"/>
        <v>10</v>
      </c>
      <c r="J26" s="78">
        <f t="shared" si="74"/>
        <v>12</v>
      </c>
      <c r="K26" s="28">
        <f>H26/J26</f>
        <v>0.16666666666666666</v>
      </c>
      <c r="L26" s="137">
        <f t="shared" si="14"/>
        <v>0.83333333333333337</v>
      </c>
      <c r="M26" s="78">
        <f t="shared" ref="M26:O28" si="75">SUM(M5+M8+M11+M14+M17+M20+M23)</f>
        <v>2</v>
      </c>
      <c r="N26" s="78">
        <f t="shared" si="75"/>
        <v>10</v>
      </c>
      <c r="O26" s="78">
        <f t="shared" si="75"/>
        <v>12</v>
      </c>
      <c r="P26" s="28">
        <f>M26/O26</f>
        <v>0.16666666666666666</v>
      </c>
      <c r="Q26" s="137">
        <f t="shared" si="19"/>
        <v>0.83333333333333337</v>
      </c>
      <c r="R26" s="78">
        <f t="shared" ref="R26:T28" si="76">SUM(R5+R8+R11+R14+R17+R20+R23)</f>
        <v>2</v>
      </c>
      <c r="S26" s="78">
        <f t="shared" si="76"/>
        <v>13</v>
      </c>
      <c r="T26" s="78">
        <f t="shared" si="76"/>
        <v>15</v>
      </c>
      <c r="U26" s="28">
        <f t="shared" si="62"/>
        <v>0.13333333333333333</v>
      </c>
      <c r="V26" s="137">
        <f t="shared" si="11"/>
        <v>0.8666666666666667</v>
      </c>
      <c r="W26" s="78">
        <f t="shared" ref="W26:Y28" si="77">SUM(W5+W8+W11+W14+W17+W20+W23)</f>
        <v>3</v>
      </c>
      <c r="X26" s="78">
        <f t="shared" si="77"/>
        <v>9</v>
      </c>
      <c r="Y26" s="78">
        <f t="shared" si="77"/>
        <v>12</v>
      </c>
      <c r="Z26" s="28">
        <f>W26/Y26</f>
        <v>0.25</v>
      </c>
      <c r="AA26" s="137">
        <f t="shared" si="5"/>
        <v>0.75</v>
      </c>
      <c r="AB26" s="78">
        <f t="shared" ref="AB26:AD28" si="78">SUM(AB5+AB8+AB11+AB14+AB17+AB20+AB23)</f>
        <v>3</v>
      </c>
      <c r="AC26" s="78">
        <f t="shared" si="78"/>
        <v>5</v>
      </c>
      <c r="AD26" s="78">
        <f t="shared" si="78"/>
        <v>8</v>
      </c>
      <c r="AE26" s="28">
        <f t="shared" si="53"/>
        <v>0.375</v>
      </c>
      <c r="AF26" s="137">
        <f t="shared" si="1"/>
        <v>0.625</v>
      </c>
      <c r="AG26" s="78">
        <f t="shared" ref="AG26:AI28" si="79">SUM(AG5+AG8+AG11+AG14+AG17+AG20+AG23)</f>
        <v>3</v>
      </c>
      <c r="AH26" s="78">
        <f t="shared" si="79"/>
        <v>8</v>
      </c>
      <c r="AI26" s="78">
        <f t="shared" si="79"/>
        <v>11</v>
      </c>
      <c r="AJ26" s="28">
        <f>AG26/AI26</f>
        <v>0.27272727272727271</v>
      </c>
      <c r="AK26" s="137">
        <f t="shared" si="12"/>
        <v>0.72727272727272729</v>
      </c>
      <c r="AL26" s="78">
        <f t="shared" ref="AL26:AN28" si="80">SUM(AL5+AL8+AL11+AL14+AL17+AL20+AL23)</f>
        <v>2</v>
      </c>
      <c r="AM26" s="78">
        <f t="shared" si="80"/>
        <v>10</v>
      </c>
      <c r="AN26" s="78">
        <f t="shared" si="80"/>
        <v>12</v>
      </c>
      <c r="AO26" s="28">
        <f t="shared" si="64"/>
        <v>0.16666666666666666</v>
      </c>
      <c r="AP26" s="137">
        <f t="shared" si="15"/>
        <v>0.83333333333333337</v>
      </c>
      <c r="AQ26" s="78">
        <f t="shared" ref="AQ26:AS28" si="81">SUM(AQ5+AQ8+AQ11+AQ14+AQ17+AQ20+AQ23)</f>
        <v>4</v>
      </c>
      <c r="AR26" s="78">
        <f t="shared" si="81"/>
        <v>23</v>
      </c>
      <c r="AS26" s="78">
        <f t="shared" si="81"/>
        <v>27</v>
      </c>
      <c r="AT26" s="28">
        <f t="shared" si="65"/>
        <v>0.14814814814814814</v>
      </c>
      <c r="AU26" s="138">
        <f t="shared" si="16"/>
        <v>0.85185185185185186</v>
      </c>
      <c r="AV26" s="78">
        <f t="shared" ref="AV26:AX26" si="82">SUM(AV5+AV8+AV11+AV14+AV17+AV20+AV23)</f>
        <v>5</v>
      </c>
      <c r="AW26" s="78">
        <f t="shared" si="82"/>
        <v>10</v>
      </c>
      <c r="AX26" s="78">
        <f t="shared" si="82"/>
        <v>15</v>
      </c>
      <c r="AY26" s="28">
        <f t="shared" si="34"/>
        <v>0.33333333333333331</v>
      </c>
      <c r="AZ26" s="138">
        <f t="shared" si="35"/>
        <v>0.66666666666666663</v>
      </c>
    </row>
    <row r="27" spans="1:52" ht="18" customHeight="1" x14ac:dyDescent="0.3">
      <c r="A27" s="33"/>
      <c r="B27" s="25" t="s">
        <v>48</v>
      </c>
      <c r="C27" s="78">
        <f t="shared" si="73"/>
        <v>0</v>
      </c>
      <c r="D27" s="78">
        <f t="shared" si="73"/>
        <v>4</v>
      </c>
      <c r="E27" s="78">
        <f t="shared" si="73"/>
        <v>4</v>
      </c>
      <c r="F27" s="28">
        <f t="shared" si="61"/>
        <v>0</v>
      </c>
      <c r="G27" s="137">
        <f t="shared" si="17"/>
        <v>1</v>
      </c>
      <c r="H27" s="78">
        <f t="shared" si="74"/>
        <v>1</v>
      </c>
      <c r="I27" s="78">
        <f t="shared" si="74"/>
        <v>4</v>
      </c>
      <c r="J27" s="78">
        <f t="shared" si="74"/>
        <v>5</v>
      </c>
      <c r="K27" s="28">
        <f>H27/J27</f>
        <v>0.2</v>
      </c>
      <c r="L27" s="137">
        <f t="shared" si="14"/>
        <v>0.8</v>
      </c>
      <c r="M27" s="78">
        <f t="shared" si="75"/>
        <v>1</v>
      </c>
      <c r="N27" s="78">
        <f t="shared" si="75"/>
        <v>2</v>
      </c>
      <c r="O27" s="78">
        <f t="shared" si="75"/>
        <v>3</v>
      </c>
      <c r="P27" s="28">
        <f>M27/O27</f>
        <v>0.33333333333333331</v>
      </c>
      <c r="Q27" s="137">
        <f t="shared" si="19"/>
        <v>0.66666666666666663</v>
      </c>
      <c r="R27" s="78">
        <f t="shared" si="76"/>
        <v>1</v>
      </c>
      <c r="S27" s="78">
        <f t="shared" si="76"/>
        <v>2</v>
      </c>
      <c r="T27" s="78">
        <f t="shared" si="76"/>
        <v>3</v>
      </c>
      <c r="U27" s="28">
        <f t="shared" si="62"/>
        <v>0.33333333333333331</v>
      </c>
      <c r="V27" s="137">
        <f t="shared" si="11"/>
        <v>0.66666666666666663</v>
      </c>
      <c r="W27" s="78">
        <f t="shared" si="77"/>
        <v>2</v>
      </c>
      <c r="X27" s="78">
        <f t="shared" si="77"/>
        <v>2</v>
      </c>
      <c r="Y27" s="78">
        <f t="shared" si="77"/>
        <v>4</v>
      </c>
      <c r="Z27" s="28">
        <f>W27/Y27</f>
        <v>0.5</v>
      </c>
      <c r="AA27" s="137">
        <f t="shared" si="5"/>
        <v>0.5</v>
      </c>
      <c r="AB27" s="78">
        <f t="shared" si="78"/>
        <v>2</v>
      </c>
      <c r="AC27" s="78">
        <f t="shared" si="78"/>
        <v>1</v>
      </c>
      <c r="AD27" s="78">
        <f t="shared" si="78"/>
        <v>3</v>
      </c>
      <c r="AE27" s="28">
        <f t="shared" si="53"/>
        <v>0.66666666666666663</v>
      </c>
      <c r="AF27" s="137">
        <f t="shared" si="1"/>
        <v>0.33333333333333331</v>
      </c>
      <c r="AG27" s="78">
        <f t="shared" si="79"/>
        <v>1</v>
      </c>
      <c r="AH27" s="78">
        <f t="shared" si="79"/>
        <v>3</v>
      </c>
      <c r="AI27" s="78">
        <f t="shared" si="79"/>
        <v>4</v>
      </c>
      <c r="AJ27" s="28">
        <f>AG27/AI27</f>
        <v>0.25</v>
      </c>
      <c r="AK27" s="137">
        <f t="shared" si="12"/>
        <v>0.75</v>
      </c>
      <c r="AL27" s="78">
        <f t="shared" si="80"/>
        <v>1</v>
      </c>
      <c r="AM27" s="78">
        <f t="shared" si="80"/>
        <v>3</v>
      </c>
      <c r="AN27" s="78">
        <f t="shared" si="80"/>
        <v>4</v>
      </c>
      <c r="AO27" s="28">
        <f t="shared" si="64"/>
        <v>0.25</v>
      </c>
      <c r="AP27" s="137">
        <f t="shared" si="15"/>
        <v>0.75</v>
      </c>
      <c r="AQ27" s="78">
        <f t="shared" si="81"/>
        <v>1</v>
      </c>
      <c r="AR27" s="78">
        <f t="shared" si="81"/>
        <v>3</v>
      </c>
      <c r="AS27" s="78">
        <f t="shared" si="81"/>
        <v>4</v>
      </c>
      <c r="AT27" s="28">
        <f t="shared" si="65"/>
        <v>0.25</v>
      </c>
      <c r="AU27" s="138">
        <f t="shared" si="16"/>
        <v>0.75</v>
      </c>
      <c r="AV27" s="78">
        <f t="shared" ref="AV27:AX27" si="83">SUM(AV6+AV9+AV12+AV15+AV18+AV21+AV24)</f>
        <v>1</v>
      </c>
      <c r="AW27" s="78">
        <f t="shared" si="83"/>
        <v>1</v>
      </c>
      <c r="AX27" s="78">
        <f t="shared" si="83"/>
        <v>2</v>
      </c>
      <c r="AY27" s="28">
        <f t="shared" si="34"/>
        <v>0.5</v>
      </c>
      <c r="AZ27" s="138">
        <f t="shared" si="35"/>
        <v>0.5</v>
      </c>
    </row>
    <row r="28" spans="1:52" s="16" customFormat="1" ht="18" customHeight="1" x14ac:dyDescent="0.3">
      <c r="A28" s="152"/>
      <c r="B28" s="40" t="s">
        <v>23</v>
      </c>
      <c r="C28" s="158">
        <f t="shared" si="73"/>
        <v>2</v>
      </c>
      <c r="D28" s="158">
        <f t="shared" si="73"/>
        <v>13</v>
      </c>
      <c r="E28" s="158">
        <f t="shared" si="73"/>
        <v>15</v>
      </c>
      <c r="F28" s="64">
        <f t="shared" si="61"/>
        <v>0.13333333333333333</v>
      </c>
      <c r="G28" s="151">
        <f t="shared" si="17"/>
        <v>0.8666666666666667</v>
      </c>
      <c r="H28" s="158">
        <f t="shared" si="74"/>
        <v>3</v>
      </c>
      <c r="I28" s="158">
        <f t="shared" si="74"/>
        <v>14</v>
      </c>
      <c r="J28" s="158">
        <f t="shared" si="74"/>
        <v>17</v>
      </c>
      <c r="K28" s="64">
        <f>H28/J28</f>
        <v>0.17647058823529413</v>
      </c>
      <c r="L28" s="151">
        <f t="shared" si="14"/>
        <v>0.82352941176470584</v>
      </c>
      <c r="M28" s="158">
        <f t="shared" si="75"/>
        <v>3</v>
      </c>
      <c r="N28" s="158">
        <f t="shared" si="75"/>
        <v>12</v>
      </c>
      <c r="O28" s="158">
        <f t="shared" si="75"/>
        <v>15</v>
      </c>
      <c r="P28" s="64">
        <f>M28/O28</f>
        <v>0.2</v>
      </c>
      <c r="Q28" s="151">
        <f t="shared" si="19"/>
        <v>0.8</v>
      </c>
      <c r="R28" s="158">
        <f t="shared" si="76"/>
        <v>3</v>
      </c>
      <c r="S28" s="158">
        <f t="shared" si="76"/>
        <v>15</v>
      </c>
      <c r="T28" s="158">
        <f t="shared" si="76"/>
        <v>18</v>
      </c>
      <c r="U28" s="64">
        <f t="shared" si="62"/>
        <v>0.16666666666666666</v>
      </c>
      <c r="V28" s="151">
        <f t="shared" si="11"/>
        <v>0.83333333333333337</v>
      </c>
      <c r="W28" s="158">
        <f t="shared" si="77"/>
        <v>5</v>
      </c>
      <c r="X28" s="158">
        <f t="shared" si="77"/>
        <v>11</v>
      </c>
      <c r="Y28" s="158">
        <f t="shared" si="77"/>
        <v>16</v>
      </c>
      <c r="Z28" s="64">
        <f>W28/Y28</f>
        <v>0.3125</v>
      </c>
      <c r="AA28" s="151">
        <f t="shared" si="5"/>
        <v>0.6875</v>
      </c>
      <c r="AB28" s="158">
        <f t="shared" si="78"/>
        <v>5</v>
      </c>
      <c r="AC28" s="158">
        <f t="shared" si="78"/>
        <v>6</v>
      </c>
      <c r="AD28" s="158">
        <f t="shared" si="78"/>
        <v>11</v>
      </c>
      <c r="AE28" s="64">
        <f t="shared" si="53"/>
        <v>0.45454545454545453</v>
      </c>
      <c r="AF28" s="151">
        <f t="shared" si="1"/>
        <v>0.54545454545454541</v>
      </c>
      <c r="AG28" s="158">
        <f t="shared" si="79"/>
        <v>4</v>
      </c>
      <c r="AH28" s="158">
        <f t="shared" si="79"/>
        <v>11</v>
      </c>
      <c r="AI28" s="158">
        <f t="shared" si="79"/>
        <v>15</v>
      </c>
      <c r="AJ28" s="64">
        <f>AG28/AI28</f>
        <v>0.26666666666666666</v>
      </c>
      <c r="AK28" s="151">
        <f t="shared" si="12"/>
        <v>0.73333333333333328</v>
      </c>
      <c r="AL28" s="158">
        <f t="shared" si="80"/>
        <v>3</v>
      </c>
      <c r="AM28" s="158">
        <f t="shared" si="80"/>
        <v>13</v>
      </c>
      <c r="AN28" s="158">
        <f t="shared" si="80"/>
        <v>16</v>
      </c>
      <c r="AO28" s="64">
        <f t="shared" si="64"/>
        <v>0.1875</v>
      </c>
      <c r="AP28" s="151">
        <f t="shared" si="15"/>
        <v>0.8125</v>
      </c>
      <c r="AQ28" s="158">
        <f t="shared" si="81"/>
        <v>5</v>
      </c>
      <c r="AR28" s="158">
        <f t="shared" si="81"/>
        <v>26</v>
      </c>
      <c r="AS28" s="158">
        <f t="shared" si="81"/>
        <v>31</v>
      </c>
      <c r="AT28" s="64">
        <f t="shared" si="65"/>
        <v>0.16129032258064516</v>
      </c>
      <c r="AU28" s="36">
        <f t="shared" si="16"/>
        <v>0.83870967741935487</v>
      </c>
      <c r="AV28" s="158">
        <f t="shared" ref="AV28:AX28" si="84">SUM(AV7+AV10+AV13+AV16+AV19+AV22+AV25)</f>
        <v>6</v>
      </c>
      <c r="AW28" s="158">
        <f t="shared" si="84"/>
        <v>11</v>
      </c>
      <c r="AX28" s="158">
        <f t="shared" si="84"/>
        <v>17</v>
      </c>
      <c r="AY28" s="185">
        <f t="shared" si="34"/>
        <v>0.35294117647058826</v>
      </c>
      <c r="AZ28" s="153">
        <f t="shared" si="35"/>
        <v>0.6470588235294118</v>
      </c>
    </row>
    <row r="30" spans="1:52" ht="16" customHeight="1" x14ac:dyDescent="0.3">
      <c r="A30" s="16"/>
    </row>
    <row r="31" spans="1:52" ht="16" customHeight="1" x14ac:dyDescent="0.3">
      <c r="A31" s="16"/>
    </row>
    <row r="32" spans="1:52" x14ac:dyDescent="0.3">
      <c r="A32" s="32"/>
    </row>
  </sheetData>
  <pageMargins left="0.75" right="0.75" top="1" bottom="1" header="0.51180555555555496" footer="0.51180555555555496"/>
  <pageSetup paperSize="9" scale="43" firstPageNumber="0" orientation="portrait" r:id="rId1"/>
  <ignoredErrors>
    <ignoredError sqref="C7:E28 AX7:AX28" formula="1"/>
    <ignoredError sqref="F7:AU16 F23:AU28 F22:AS22 F18:AU18 F17:AS17 F21:AS21 F19:AS19 F20:AS20" formula="1" calculatedColumn="1"/>
    <ignoredError sqref="F4:AU6" calculatedColumn="1"/>
    <ignoredError sqref="C3:AU3" numberStoredAsText="1"/>
  </ignoredError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A1FFB-998F-4D3C-A071-5632FC5DCD51}">
  <sheetPr>
    <pageSetUpPr fitToPage="1"/>
  </sheetPr>
  <dimension ref="A1:BF42"/>
  <sheetViews>
    <sheetView zoomScaleNormal="100" workbookViewId="0"/>
  </sheetViews>
  <sheetFormatPr baseColWidth="10" defaultColWidth="11" defaultRowHeight="16" x14ac:dyDescent="0.4"/>
  <cols>
    <col min="1" max="58" width="8.1640625" style="48" customWidth="1"/>
    <col min="59" max="16384" width="11" style="48"/>
  </cols>
  <sheetData>
    <row r="1" spans="1:58" s="10" customFormat="1" ht="30.65" customHeight="1" x14ac:dyDescent="0.35">
      <c r="A1" s="9" t="s">
        <v>201</v>
      </c>
    </row>
    <row r="2" spans="1:58" s="4" customFormat="1" ht="23.5" customHeight="1" x14ac:dyDescent="0.35">
      <c r="A2" s="4" t="s">
        <v>35</v>
      </c>
    </row>
    <row r="3" spans="1:58" ht="18" customHeight="1" x14ac:dyDescent="0.4">
      <c r="A3" s="60" t="s">
        <v>95</v>
      </c>
      <c r="B3" s="60" t="s">
        <v>96</v>
      </c>
      <c r="C3" s="23" t="s">
        <v>88</v>
      </c>
      <c r="D3" s="57" t="s">
        <v>97</v>
      </c>
      <c r="E3" s="57" t="s">
        <v>98</v>
      </c>
      <c r="F3" s="57" t="s">
        <v>99</v>
      </c>
      <c r="G3" s="57" t="s">
        <v>100</v>
      </c>
      <c r="H3" s="57" t="s">
        <v>101</v>
      </c>
      <c r="I3" s="57" t="s">
        <v>102</v>
      </c>
      <c r="J3" s="175" t="s">
        <v>89</v>
      </c>
      <c r="K3" s="57" t="s">
        <v>103</v>
      </c>
      <c r="L3" s="57" t="s">
        <v>104</v>
      </c>
      <c r="M3" s="57" t="s">
        <v>105</v>
      </c>
      <c r="N3" s="57" t="s">
        <v>106</v>
      </c>
      <c r="O3" s="57" t="s">
        <v>107</v>
      </c>
      <c r="P3" s="57" t="s">
        <v>108</v>
      </c>
      <c r="Q3" s="175" t="s">
        <v>90</v>
      </c>
      <c r="R3" s="57" t="s">
        <v>109</v>
      </c>
      <c r="S3" s="57" t="s">
        <v>110</v>
      </c>
      <c r="T3" s="57" t="s">
        <v>111</v>
      </c>
      <c r="U3" s="57" t="s">
        <v>112</v>
      </c>
      <c r="V3" s="57" t="s">
        <v>113</v>
      </c>
      <c r="W3" s="57" t="s">
        <v>114</v>
      </c>
      <c r="X3" s="175" t="s">
        <v>91</v>
      </c>
      <c r="Y3" s="57" t="s">
        <v>115</v>
      </c>
      <c r="Z3" s="57" t="s">
        <v>116</v>
      </c>
      <c r="AA3" s="57" t="s">
        <v>117</v>
      </c>
      <c r="AB3" s="57" t="s">
        <v>118</v>
      </c>
      <c r="AC3" s="57" t="s">
        <v>119</v>
      </c>
      <c r="AD3" s="57" t="s">
        <v>120</v>
      </c>
      <c r="AE3" s="175" t="s">
        <v>92</v>
      </c>
      <c r="AF3" s="57" t="s">
        <v>121</v>
      </c>
      <c r="AG3" s="57" t="s">
        <v>122</v>
      </c>
      <c r="AH3" s="57" t="s">
        <v>123</v>
      </c>
      <c r="AI3" s="57" t="s">
        <v>124</v>
      </c>
      <c r="AJ3" s="57" t="s">
        <v>125</v>
      </c>
      <c r="AK3" s="57" t="s">
        <v>126</v>
      </c>
      <c r="AL3" s="175" t="s">
        <v>93</v>
      </c>
      <c r="AM3" s="57" t="s">
        <v>127</v>
      </c>
      <c r="AN3" s="57" t="s">
        <v>128</v>
      </c>
      <c r="AO3" s="57" t="s">
        <v>129</v>
      </c>
      <c r="AP3" s="57" t="s">
        <v>130</v>
      </c>
      <c r="AQ3" s="57" t="s">
        <v>131</v>
      </c>
      <c r="AR3" s="57" t="s">
        <v>132</v>
      </c>
      <c r="AS3" s="175" t="s">
        <v>94</v>
      </c>
      <c r="AT3" s="57" t="s">
        <v>134</v>
      </c>
      <c r="AU3" s="57" t="s">
        <v>135</v>
      </c>
      <c r="AV3" s="57" t="s">
        <v>136</v>
      </c>
      <c r="AW3" s="57" t="s">
        <v>137</v>
      </c>
      <c r="AX3" s="57" t="s">
        <v>138</v>
      </c>
      <c r="AY3" s="58" t="s">
        <v>139</v>
      </c>
      <c r="AZ3" s="175">
        <v>2025</v>
      </c>
      <c r="BA3" s="57" t="s">
        <v>134</v>
      </c>
      <c r="BB3" s="57" t="s">
        <v>135</v>
      </c>
      <c r="BC3" s="57" t="s">
        <v>136</v>
      </c>
      <c r="BD3" s="57" t="s">
        <v>137</v>
      </c>
      <c r="BE3" s="57" t="s">
        <v>138</v>
      </c>
      <c r="BF3" s="58" t="s">
        <v>139</v>
      </c>
    </row>
    <row r="4" spans="1:58" ht="18" customHeight="1" x14ac:dyDescent="0.4">
      <c r="A4" s="97" t="s">
        <v>84</v>
      </c>
      <c r="B4" s="97" t="s">
        <v>62</v>
      </c>
      <c r="C4" s="116" t="s">
        <v>63</v>
      </c>
      <c r="D4" s="116" t="s">
        <v>64</v>
      </c>
      <c r="E4" s="116" t="s">
        <v>65</v>
      </c>
      <c r="F4" s="116" t="s">
        <v>23</v>
      </c>
      <c r="G4" s="116" t="s">
        <v>66</v>
      </c>
      <c r="H4" s="116" t="s">
        <v>67</v>
      </c>
      <c r="I4" s="116" t="s">
        <v>68</v>
      </c>
      <c r="J4" s="116" t="s">
        <v>63</v>
      </c>
      <c r="K4" s="116" t="s">
        <v>64</v>
      </c>
      <c r="L4" s="116" t="s">
        <v>65</v>
      </c>
      <c r="M4" s="116" t="s">
        <v>23</v>
      </c>
      <c r="N4" s="116" t="s">
        <v>66</v>
      </c>
      <c r="O4" s="116" t="s">
        <v>67</v>
      </c>
      <c r="P4" s="116" t="s">
        <v>68</v>
      </c>
      <c r="Q4" s="116" t="s">
        <v>63</v>
      </c>
      <c r="R4" s="116" t="s">
        <v>64</v>
      </c>
      <c r="S4" s="116" t="s">
        <v>65</v>
      </c>
      <c r="T4" s="116" t="s">
        <v>23</v>
      </c>
      <c r="U4" s="116" t="s">
        <v>66</v>
      </c>
      <c r="V4" s="116" t="s">
        <v>67</v>
      </c>
      <c r="W4" s="116" t="s">
        <v>68</v>
      </c>
      <c r="X4" s="116" t="s">
        <v>63</v>
      </c>
      <c r="Y4" s="116" t="s">
        <v>64</v>
      </c>
      <c r="Z4" s="116" t="s">
        <v>65</v>
      </c>
      <c r="AA4" s="116" t="s">
        <v>23</v>
      </c>
      <c r="AB4" s="116" t="s">
        <v>66</v>
      </c>
      <c r="AC4" s="116" t="s">
        <v>67</v>
      </c>
      <c r="AD4" s="116" t="s">
        <v>68</v>
      </c>
      <c r="AE4" s="116" t="s">
        <v>63</v>
      </c>
      <c r="AF4" s="116" t="s">
        <v>64</v>
      </c>
      <c r="AG4" s="116" t="s">
        <v>65</v>
      </c>
      <c r="AH4" s="116" t="s">
        <v>23</v>
      </c>
      <c r="AI4" s="116" t="s">
        <v>66</v>
      </c>
      <c r="AJ4" s="116" t="s">
        <v>67</v>
      </c>
      <c r="AK4" s="116" t="s">
        <v>68</v>
      </c>
      <c r="AL4" s="116" t="s">
        <v>63</v>
      </c>
      <c r="AM4" s="116" t="s">
        <v>64</v>
      </c>
      <c r="AN4" s="116" t="s">
        <v>65</v>
      </c>
      <c r="AO4" s="116" t="s">
        <v>23</v>
      </c>
      <c r="AP4" s="116" t="s">
        <v>66</v>
      </c>
      <c r="AQ4" s="116" t="s">
        <v>67</v>
      </c>
      <c r="AR4" s="116" t="s">
        <v>68</v>
      </c>
      <c r="AS4" s="116" t="s">
        <v>63</v>
      </c>
      <c r="AT4" s="116" t="s">
        <v>64</v>
      </c>
      <c r="AU4" s="116" t="s">
        <v>65</v>
      </c>
      <c r="AV4" s="116" t="s">
        <v>23</v>
      </c>
      <c r="AW4" s="116" t="s">
        <v>66</v>
      </c>
      <c r="AX4" s="116" t="s">
        <v>67</v>
      </c>
      <c r="AY4" s="24" t="s">
        <v>68</v>
      </c>
      <c r="AZ4" s="116" t="s">
        <v>63</v>
      </c>
      <c r="BA4" s="116" t="s">
        <v>64</v>
      </c>
      <c r="BB4" s="116" t="s">
        <v>65</v>
      </c>
      <c r="BC4" s="116" t="s">
        <v>23</v>
      </c>
      <c r="BD4" s="116" t="s">
        <v>66</v>
      </c>
      <c r="BE4" s="116" t="s">
        <v>67</v>
      </c>
      <c r="BF4" s="24" t="s">
        <v>68</v>
      </c>
    </row>
    <row r="5" spans="1:58" ht="18" customHeight="1" x14ac:dyDescent="0.4">
      <c r="A5" s="88" t="s">
        <v>4</v>
      </c>
      <c r="B5" s="84" t="s">
        <v>21</v>
      </c>
      <c r="C5" s="78">
        <v>0</v>
      </c>
      <c r="D5" s="78">
        <v>0</v>
      </c>
      <c r="E5" s="78">
        <v>3</v>
      </c>
      <c r="F5" s="78">
        <f t="shared" ref="F5:F34" si="0">SUM(C5:E5)</f>
        <v>3</v>
      </c>
      <c r="G5" s="62">
        <f t="shared" ref="G5:G34" si="1">C5/F5</f>
        <v>0</v>
      </c>
      <c r="H5" s="62">
        <f t="shared" ref="H5:H34" si="2">D5/F5</f>
        <v>0</v>
      </c>
      <c r="I5" s="62">
        <f t="shared" ref="I5:I34" si="3">E5/F5</f>
        <v>1</v>
      </c>
      <c r="J5" s="78">
        <v>0</v>
      </c>
      <c r="K5" s="78">
        <v>0</v>
      </c>
      <c r="L5" s="78">
        <v>3</v>
      </c>
      <c r="M5" s="78">
        <f t="shared" ref="M5:M34" si="4">SUM(J5:L5)</f>
        <v>3</v>
      </c>
      <c r="N5" s="62">
        <f t="shared" ref="N5:N34" si="5">J5/M5</f>
        <v>0</v>
      </c>
      <c r="O5" s="62">
        <f t="shared" ref="O5:O29" si="6">K5/M5</f>
        <v>0</v>
      </c>
      <c r="P5" s="62">
        <f t="shared" ref="P5:P34" si="7">L5/M5</f>
        <v>1</v>
      </c>
      <c r="Q5" s="78">
        <v>0</v>
      </c>
      <c r="R5" s="78">
        <v>0</v>
      </c>
      <c r="S5" s="78">
        <v>3</v>
      </c>
      <c r="T5" s="78">
        <f t="shared" ref="T5:T34" si="8">SUM(Q5:S5)</f>
        <v>3</v>
      </c>
      <c r="U5" s="62">
        <f t="shared" ref="U5:U34" si="9">Q5/T5</f>
        <v>0</v>
      </c>
      <c r="V5" s="62">
        <f t="shared" ref="V5:V34" si="10">R5/T5</f>
        <v>0</v>
      </c>
      <c r="W5" s="62">
        <f t="shared" ref="W5:W34" si="11">S5/T5</f>
        <v>1</v>
      </c>
      <c r="X5" s="78">
        <v>0</v>
      </c>
      <c r="Y5" s="78">
        <v>0</v>
      </c>
      <c r="Z5" s="78">
        <v>3</v>
      </c>
      <c r="AA5" s="78">
        <f t="shared" ref="AA5:AA34" si="12">SUM(X5:Z5)</f>
        <v>3</v>
      </c>
      <c r="AB5" s="62">
        <f t="shared" ref="AB5:AB34" si="13">X5/AA5</f>
        <v>0</v>
      </c>
      <c r="AC5" s="62">
        <f t="shared" ref="AC5:AC34" si="14">Y5/AA5</f>
        <v>0</v>
      </c>
      <c r="AD5" s="62">
        <f t="shared" ref="AD5:AD34" si="15">Z5/AA5</f>
        <v>1</v>
      </c>
      <c r="AE5" s="78">
        <v>0</v>
      </c>
      <c r="AF5" s="78">
        <v>0</v>
      </c>
      <c r="AG5" s="78">
        <v>4</v>
      </c>
      <c r="AH5" s="78">
        <f t="shared" ref="AH5:AH34" si="16">SUM(AE5:AG5)</f>
        <v>4</v>
      </c>
      <c r="AI5" s="62">
        <f t="shared" ref="AI5:AI34" si="17">AE5/AH5</f>
        <v>0</v>
      </c>
      <c r="AJ5" s="62">
        <f t="shared" ref="AJ5:AJ34" si="18">AF5/AH5</f>
        <v>0</v>
      </c>
      <c r="AK5" s="62">
        <f t="shared" ref="AK5:AK34" si="19">AG5/AH5</f>
        <v>1</v>
      </c>
      <c r="AL5" s="78">
        <v>0</v>
      </c>
      <c r="AM5" s="78">
        <v>0</v>
      </c>
      <c r="AN5" s="78">
        <v>4</v>
      </c>
      <c r="AO5" s="78">
        <f t="shared" ref="AO5:AO34" si="20">SUM(AL5:AN5)</f>
        <v>4</v>
      </c>
      <c r="AP5" s="62">
        <f t="shared" ref="AP5:AP34" si="21">AL5/AO5</f>
        <v>0</v>
      </c>
      <c r="AQ5" s="62">
        <f t="shared" ref="AQ5:AQ34" si="22">AM5/AO5</f>
        <v>0</v>
      </c>
      <c r="AR5" s="62">
        <f t="shared" ref="AR5:AR34" si="23">AN5/AO5</f>
        <v>1</v>
      </c>
      <c r="AS5" s="78">
        <v>0</v>
      </c>
      <c r="AT5" s="78">
        <v>0</v>
      </c>
      <c r="AU5" s="78">
        <v>5</v>
      </c>
      <c r="AV5" s="78">
        <f t="shared" ref="AV5:AV34" si="24">SUM(AS5:AU5)</f>
        <v>5</v>
      </c>
      <c r="AW5" s="62">
        <f t="shared" ref="AW5:AW34" si="25">AS5/AV5</f>
        <v>0</v>
      </c>
      <c r="AX5" s="62">
        <f t="shared" ref="AX5:AX34" si="26">AT5/AV5</f>
        <v>0</v>
      </c>
      <c r="AY5" s="46">
        <f t="shared" ref="AY5:AY34" si="27">AU5/AV5</f>
        <v>1</v>
      </c>
      <c r="AZ5" s="78">
        <v>0</v>
      </c>
      <c r="BA5" s="78">
        <v>0</v>
      </c>
      <c r="BB5" s="78">
        <v>5</v>
      </c>
      <c r="BC5" s="78">
        <f t="shared" ref="BC5:BC34" si="28">SUM(AZ5:BB5)</f>
        <v>5</v>
      </c>
      <c r="BD5" s="62">
        <f t="shared" ref="BD5:BD34" si="29">AZ5/BC5</f>
        <v>0</v>
      </c>
      <c r="BE5" s="62">
        <f t="shared" ref="BE5:BE34" si="30">BA5/BC5</f>
        <v>0</v>
      </c>
      <c r="BF5" s="46">
        <f t="shared" ref="BF5:BF34" si="31">BB5/BC5</f>
        <v>1</v>
      </c>
    </row>
    <row r="6" spans="1:58" ht="18" customHeight="1" x14ac:dyDescent="0.4">
      <c r="A6" s="109"/>
      <c r="B6" s="84" t="s">
        <v>37</v>
      </c>
      <c r="C6" s="78">
        <v>0</v>
      </c>
      <c r="D6" s="78">
        <v>1</v>
      </c>
      <c r="E6" s="78">
        <v>11</v>
      </c>
      <c r="F6" s="78">
        <f t="shared" si="0"/>
        <v>12</v>
      </c>
      <c r="G6" s="63">
        <f t="shared" si="1"/>
        <v>0</v>
      </c>
      <c r="H6" s="63">
        <f t="shared" si="2"/>
        <v>8.3333333333333329E-2</v>
      </c>
      <c r="I6" s="63">
        <f t="shared" si="3"/>
        <v>0.91666666666666663</v>
      </c>
      <c r="J6" s="78">
        <v>0</v>
      </c>
      <c r="K6" s="78">
        <v>1</v>
      </c>
      <c r="L6" s="78">
        <v>13</v>
      </c>
      <c r="M6" s="78">
        <f t="shared" si="4"/>
        <v>14</v>
      </c>
      <c r="N6" s="63">
        <f t="shared" si="5"/>
        <v>0</v>
      </c>
      <c r="O6" s="63">
        <f t="shared" si="6"/>
        <v>7.1428571428571425E-2</v>
      </c>
      <c r="P6" s="63">
        <f t="shared" si="7"/>
        <v>0.9285714285714286</v>
      </c>
      <c r="Q6" s="78">
        <v>0</v>
      </c>
      <c r="R6" s="78">
        <v>1</v>
      </c>
      <c r="S6" s="78">
        <v>11</v>
      </c>
      <c r="T6" s="78">
        <f t="shared" si="8"/>
        <v>12</v>
      </c>
      <c r="U6" s="63">
        <f t="shared" si="9"/>
        <v>0</v>
      </c>
      <c r="V6" s="63">
        <f t="shared" si="10"/>
        <v>8.3333333333333329E-2</v>
      </c>
      <c r="W6" s="63">
        <f t="shared" si="11"/>
        <v>0.91666666666666663</v>
      </c>
      <c r="X6" s="78">
        <v>0</v>
      </c>
      <c r="Y6" s="78">
        <v>1</v>
      </c>
      <c r="Z6" s="78">
        <v>11</v>
      </c>
      <c r="AA6" s="78">
        <f t="shared" si="12"/>
        <v>12</v>
      </c>
      <c r="AB6" s="63">
        <f t="shared" si="13"/>
        <v>0</v>
      </c>
      <c r="AC6" s="63">
        <f t="shared" si="14"/>
        <v>8.3333333333333329E-2</v>
      </c>
      <c r="AD6" s="63">
        <f t="shared" si="15"/>
        <v>0.91666666666666663</v>
      </c>
      <c r="AE6" s="78">
        <v>0</v>
      </c>
      <c r="AF6" s="78">
        <v>1</v>
      </c>
      <c r="AG6" s="78">
        <v>10</v>
      </c>
      <c r="AH6" s="78">
        <f t="shared" si="16"/>
        <v>11</v>
      </c>
      <c r="AI6" s="63">
        <f t="shared" si="17"/>
        <v>0</v>
      </c>
      <c r="AJ6" s="63">
        <f t="shared" si="18"/>
        <v>9.0909090909090912E-2</v>
      </c>
      <c r="AK6" s="63">
        <f t="shared" si="19"/>
        <v>0.90909090909090906</v>
      </c>
      <c r="AL6" s="78">
        <v>0</v>
      </c>
      <c r="AM6" s="78">
        <v>1</v>
      </c>
      <c r="AN6" s="78">
        <v>12</v>
      </c>
      <c r="AO6" s="78">
        <f t="shared" si="20"/>
        <v>13</v>
      </c>
      <c r="AP6" s="63">
        <f t="shared" si="21"/>
        <v>0</v>
      </c>
      <c r="AQ6" s="63">
        <f t="shared" si="22"/>
        <v>7.6923076923076927E-2</v>
      </c>
      <c r="AR6" s="63">
        <f t="shared" si="23"/>
        <v>0.92307692307692313</v>
      </c>
      <c r="AS6" s="78">
        <v>0</v>
      </c>
      <c r="AT6" s="78">
        <v>1</v>
      </c>
      <c r="AU6" s="78">
        <v>12</v>
      </c>
      <c r="AV6" s="78">
        <f t="shared" si="24"/>
        <v>13</v>
      </c>
      <c r="AW6" s="63">
        <f t="shared" si="25"/>
        <v>0</v>
      </c>
      <c r="AX6" s="63">
        <f t="shared" si="26"/>
        <v>7.6923076923076927E-2</v>
      </c>
      <c r="AY6" s="47">
        <f t="shared" si="27"/>
        <v>0.92307692307692313</v>
      </c>
      <c r="AZ6" s="78">
        <v>0</v>
      </c>
      <c r="BA6" s="78">
        <v>1</v>
      </c>
      <c r="BB6" s="78">
        <v>11</v>
      </c>
      <c r="BC6" s="78">
        <f t="shared" si="28"/>
        <v>12</v>
      </c>
      <c r="BD6" s="63">
        <f t="shared" si="29"/>
        <v>0</v>
      </c>
      <c r="BE6" s="63">
        <f t="shared" si="30"/>
        <v>8.3333333333333329E-2</v>
      </c>
      <c r="BF6" s="47">
        <f t="shared" si="31"/>
        <v>0.91666666666666663</v>
      </c>
    </row>
    <row r="7" spans="1:58" s="69" customFormat="1" ht="18" customHeight="1" x14ac:dyDescent="0.4">
      <c r="A7" s="156"/>
      <c r="B7" s="124" t="s">
        <v>23</v>
      </c>
      <c r="C7" s="97">
        <f>C5+C6</f>
        <v>0</v>
      </c>
      <c r="D7" s="97">
        <f>D5+D6</f>
        <v>1</v>
      </c>
      <c r="E7" s="97">
        <f>E5+E6</f>
        <v>14</v>
      </c>
      <c r="F7" s="97">
        <f t="shared" si="0"/>
        <v>15</v>
      </c>
      <c r="G7" s="68">
        <f t="shared" si="1"/>
        <v>0</v>
      </c>
      <c r="H7" s="68">
        <f t="shared" si="2"/>
        <v>6.6666666666666666E-2</v>
      </c>
      <c r="I7" s="68">
        <f t="shared" si="3"/>
        <v>0.93333333333333335</v>
      </c>
      <c r="J7" s="97">
        <f>J5+J6</f>
        <v>0</v>
      </c>
      <c r="K7" s="97">
        <f>K5+K6</f>
        <v>1</v>
      </c>
      <c r="L7" s="97">
        <f>L5+L6</f>
        <v>16</v>
      </c>
      <c r="M7" s="97">
        <f t="shared" si="4"/>
        <v>17</v>
      </c>
      <c r="N7" s="68">
        <f t="shared" si="5"/>
        <v>0</v>
      </c>
      <c r="O7" s="68">
        <f t="shared" si="6"/>
        <v>5.8823529411764705E-2</v>
      </c>
      <c r="P7" s="68">
        <f t="shared" si="7"/>
        <v>0.94117647058823528</v>
      </c>
      <c r="Q7" s="97">
        <f>Q5+Q6</f>
        <v>0</v>
      </c>
      <c r="R7" s="97">
        <f>R5+R6</f>
        <v>1</v>
      </c>
      <c r="S7" s="97">
        <f>S5+S6</f>
        <v>14</v>
      </c>
      <c r="T7" s="97">
        <f t="shared" si="8"/>
        <v>15</v>
      </c>
      <c r="U7" s="68">
        <f t="shared" si="9"/>
        <v>0</v>
      </c>
      <c r="V7" s="68">
        <f t="shared" si="10"/>
        <v>6.6666666666666666E-2</v>
      </c>
      <c r="W7" s="68">
        <f t="shared" si="11"/>
        <v>0.93333333333333335</v>
      </c>
      <c r="X7" s="97">
        <f>X5+X6</f>
        <v>0</v>
      </c>
      <c r="Y7" s="97">
        <f>Y5+Y6</f>
        <v>1</v>
      </c>
      <c r="Z7" s="97">
        <f>Z5+Z6</f>
        <v>14</v>
      </c>
      <c r="AA7" s="97">
        <f t="shared" si="12"/>
        <v>15</v>
      </c>
      <c r="AB7" s="68">
        <f t="shared" si="13"/>
        <v>0</v>
      </c>
      <c r="AC7" s="68">
        <f t="shared" si="14"/>
        <v>6.6666666666666666E-2</v>
      </c>
      <c r="AD7" s="68">
        <f t="shared" si="15"/>
        <v>0.93333333333333335</v>
      </c>
      <c r="AE7" s="97">
        <f>AE5+AE6</f>
        <v>0</v>
      </c>
      <c r="AF7" s="97">
        <f>AF5+AF6</f>
        <v>1</v>
      </c>
      <c r="AG7" s="97">
        <f>AG5+AG6</f>
        <v>14</v>
      </c>
      <c r="AH7" s="97">
        <f t="shared" si="16"/>
        <v>15</v>
      </c>
      <c r="AI7" s="68">
        <f t="shared" si="17"/>
        <v>0</v>
      </c>
      <c r="AJ7" s="68">
        <f t="shared" si="18"/>
        <v>6.6666666666666666E-2</v>
      </c>
      <c r="AK7" s="68">
        <f t="shared" si="19"/>
        <v>0.93333333333333335</v>
      </c>
      <c r="AL7" s="97">
        <f>AL5+AL6</f>
        <v>0</v>
      </c>
      <c r="AM7" s="97">
        <f>AM5+AM6</f>
        <v>1</v>
      </c>
      <c r="AN7" s="97">
        <f>AN5+AN6</f>
        <v>16</v>
      </c>
      <c r="AO7" s="97">
        <f t="shared" si="20"/>
        <v>17</v>
      </c>
      <c r="AP7" s="68">
        <f t="shared" si="21"/>
        <v>0</v>
      </c>
      <c r="AQ7" s="68">
        <f t="shared" si="22"/>
        <v>5.8823529411764705E-2</v>
      </c>
      <c r="AR7" s="68">
        <f t="shared" si="23"/>
        <v>0.94117647058823528</v>
      </c>
      <c r="AS7" s="97">
        <f>AS5+AS6</f>
        <v>0</v>
      </c>
      <c r="AT7" s="97">
        <f>AT5+AT6</f>
        <v>1</v>
      </c>
      <c r="AU7" s="97">
        <f>AU5+AU6</f>
        <v>17</v>
      </c>
      <c r="AV7" s="97">
        <f t="shared" si="24"/>
        <v>18</v>
      </c>
      <c r="AW7" s="68">
        <f t="shared" si="25"/>
        <v>0</v>
      </c>
      <c r="AX7" s="68">
        <f t="shared" si="26"/>
        <v>5.5555555555555552E-2</v>
      </c>
      <c r="AY7" s="67">
        <f t="shared" si="27"/>
        <v>0.94444444444444442</v>
      </c>
      <c r="AZ7" s="97">
        <f>AZ5+AZ6</f>
        <v>0</v>
      </c>
      <c r="BA7" s="97">
        <f>BA5+BA6</f>
        <v>1</v>
      </c>
      <c r="BB7" s="97">
        <f>BB5+BB6</f>
        <v>16</v>
      </c>
      <c r="BC7" s="97">
        <f t="shared" si="28"/>
        <v>17</v>
      </c>
      <c r="BD7" s="68">
        <f t="shared" si="29"/>
        <v>0</v>
      </c>
      <c r="BE7" s="68">
        <f t="shared" si="30"/>
        <v>5.8823529411764705E-2</v>
      </c>
      <c r="BF7" s="67">
        <f t="shared" si="31"/>
        <v>0.94117647058823528</v>
      </c>
    </row>
    <row r="8" spans="1:58" ht="18" customHeight="1" x14ac:dyDescent="0.4">
      <c r="A8" s="88" t="s">
        <v>10</v>
      </c>
      <c r="B8" s="84" t="s">
        <v>21</v>
      </c>
      <c r="C8" s="78">
        <v>0</v>
      </c>
      <c r="D8" s="78">
        <v>0</v>
      </c>
      <c r="E8" s="78">
        <v>14</v>
      </c>
      <c r="F8" s="78">
        <f t="shared" si="0"/>
        <v>14</v>
      </c>
      <c r="G8" s="62">
        <f t="shared" si="1"/>
        <v>0</v>
      </c>
      <c r="H8" s="62">
        <f t="shared" si="2"/>
        <v>0</v>
      </c>
      <c r="I8" s="62">
        <f t="shared" si="3"/>
        <v>1</v>
      </c>
      <c r="J8" s="78">
        <v>0</v>
      </c>
      <c r="K8" s="78">
        <v>0</v>
      </c>
      <c r="L8" s="78">
        <v>14</v>
      </c>
      <c r="M8" s="78">
        <f t="shared" si="4"/>
        <v>14</v>
      </c>
      <c r="N8" s="62">
        <f t="shared" si="5"/>
        <v>0</v>
      </c>
      <c r="O8" s="62">
        <f t="shared" si="6"/>
        <v>0</v>
      </c>
      <c r="P8" s="62">
        <f t="shared" si="7"/>
        <v>1</v>
      </c>
      <c r="Q8" s="78">
        <v>0</v>
      </c>
      <c r="R8" s="78">
        <v>0</v>
      </c>
      <c r="S8" s="78">
        <v>15</v>
      </c>
      <c r="T8" s="78">
        <f t="shared" si="8"/>
        <v>15</v>
      </c>
      <c r="U8" s="62">
        <f t="shared" si="9"/>
        <v>0</v>
      </c>
      <c r="V8" s="62">
        <f t="shared" si="10"/>
        <v>0</v>
      </c>
      <c r="W8" s="62">
        <f t="shared" si="11"/>
        <v>1</v>
      </c>
      <c r="X8" s="78">
        <v>0</v>
      </c>
      <c r="Y8" s="78">
        <v>0</v>
      </c>
      <c r="Z8" s="78">
        <v>15</v>
      </c>
      <c r="AA8" s="78">
        <f t="shared" si="12"/>
        <v>15</v>
      </c>
      <c r="AB8" s="62">
        <f t="shared" si="13"/>
        <v>0</v>
      </c>
      <c r="AC8" s="62">
        <f t="shared" si="14"/>
        <v>0</v>
      </c>
      <c r="AD8" s="62">
        <f t="shared" si="15"/>
        <v>1</v>
      </c>
      <c r="AE8" s="78">
        <v>0</v>
      </c>
      <c r="AF8" s="78">
        <v>2</v>
      </c>
      <c r="AG8" s="78">
        <v>14</v>
      </c>
      <c r="AH8" s="78">
        <f t="shared" si="16"/>
        <v>16</v>
      </c>
      <c r="AI8" s="62">
        <f t="shared" si="17"/>
        <v>0</v>
      </c>
      <c r="AJ8" s="62">
        <f t="shared" si="18"/>
        <v>0.125</v>
      </c>
      <c r="AK8" s="62">
        <f t="shared" si="19"/>
        <v>0.875</v>
      </c>
      <c r="AL8" s="78">
        <v>0</v>
      </c>
      <c r="AM8" s="78">
        <v>4</v>
      </c>
      <c r="AN8" s="78">
        <v>13</v>
      </c>
      <c r="AO8" s="78">
        <f t="shared" si="20"/>
        <v>17</v>
      </c>
      <c r="AP8" s="62">
        <f t="shared" si="21"/>
        <v>0</v>
      </c>
      <c r="AQ8" s="62">
        <f t="shared" si="22"/>
        <v>0.23529411764705882</v>
      </c>
      <c r="AR8" s="62">
        <f t="shared" si="23"/>
        <v>0.76470588235294112</v>
      </c>
      <c r="AS8" s="78">
        <v>0</v>
      </c>
      <c r="AT8" s="78">
        <v>4</v>
      </c>
      <c r="AU8" s="78">
        <v>11</v>
      </c>
      <c r="AV8" s="78">
        <f t="shared" si="24"/>
        <v>15</v>
      </c>
      <c r="AW8" s="62">
        <f t="shared" si="25"/>
        <v>0</v>
      </c>
      <c r="AX8" s="62">
        <f t="shared" si="26"/>
        <v>0.26666666666666666</v>
      </c>
      <c r="AY8" s="46">
        <f t="shared" si="27"/>
        <v>0.73333333333333328</v>
      </c>
      <c r="AZ8" s="78">
        <v>0</v>
      </c>
      <c r="BA8" s="78">
        <v>3</v>
      </c>
      <c r="BB8" s="78">
        <v>13</v>
      </c>
      <c r="BC8" s="78">
        <f t="shared" si="28"/>
        <v>16</v>
      </c>
      <c r="BD8" s="62">
        <f t="shared" si="29"/>
        <v>0</v>
      </c>
      <c r="BE8" s="62">
        <f t="shared" si="30"/>
        <v>0.1875</v>
      </c>
      <c r="BF8" s="46">
        <f t="shared" si="31"/>
        <v>0.8125</v>
      </c>
    </row>
    <row r="9" spans="1:58" ht="18" customHeight="1" x14ac:dyDescent="0.4">
      <c r="A9" s="109"/>
      <c r="B9" s="84" t="s">
        <v>37</v>
      </c>
      <c r="C9" s="78">
        <v>2</v>
      </c>
      <c r="D9" s="78">
        <v>5</v>
      </c>
      <c r="E9" s="78">
        <v>33</v>
      </c>
      <c r="F9" s="78">
        <f t="shared" si="0"/>
        <v>40</v>
      </c>
      <c r="G9" s="63">
        <f t="shared" si="1"/>
        <v>0.05</v>
      </c>
      <c r="H9" s="63">
        <f t="shared" si="2"/>
        <v>0.125</v>
      </c>
      <c r="I9" s="63">
        <f t="shared" si="3"/>
        <v>0.82499999999999996</v>
      </c>
      <c r="J9" s="78">
        <v>2</v>
      </c>
      <c r="K9" s="78">
        <v>4</v>
      </c>
      <c r="L9" s="78">
        <v>34</v>
      </c>
      <c r="M9" s="78">
        <f t="shared" si="4"/>
        <v>40</v>
      </c>
      <c r="N9" s="63">
        <f t="shared" si="5"/>
        <v>0.05</v>
      </c>
      <c r="O9" s="63">
        <f t="shared" si="6"/>
        <v>0.1</v>
      </c>
      <c r="P9" s="63">
        <f t="shared" si="7"/>
        <v>0.85</v>
      </c>
      <c r="Q9" s="78">
        <v>2</v>
      </c>
      <c r="R9" s="78">
        <v>3</v>
      </c>
      <c r="S9" s="78">
        <v>35</v>
      </c>
      <c r="T9" s="78">
        <f t="shared" si="8"/>
        <v>40</v>
      </c>
      <c r="U9" s="63">
        <f t="shared" si="9"/>
        <v>0.05</v>
      </c>
      <c r="V9" s="63">
        <f t="shared" si="10"/>
        <v>7.4999999999999997E-2</v>
      </c>
      <c r="W9" s="63">
        <f t="shared" si="11"/>
        <v>0.875</v>
      </c>
      <c r="X9" s="78">
        <v>2</v>
      </c>
      <c r="Y9" s="78">
        <v>3</v>
      </c>
      <c r="Z9" s="78">
        <v>33</v>
      </c>
      <c r="AA9" s="78">
        <f t="shared" si="12"/>
        <v>38</v>
      </c>
      <c r="AB9" s="63">
        <f t="shared" si="13"/>
        <v>5.2631578947368418E-2</v>
      </c>
      <c r="AC9" s="63">
        <f t="shared" si="14"/>
        <v>7.8947368421052627E-2</v>
      </c>
      <c r="AD9" s="63">
        <f t="shared" si="15"/>
        <v>0.86842105263157898</v>
      </c>
      <c r="AE9" s="78">
        <v>2</v>
      </c>
      <c r="AF9" s="78">
        <v>3</v>
      </c>
      <c r="AG9" s="78">
        <v>34</v>
      </c>
      <c r="AH9" s="78">
        <f t="shared" si="16"/>
        <v>39</v>
      </c>
      <c r="AI9" s="63">
        <f t="shared" si="17"/>
        <v>5.128205128205128E-2</v>
      </c>
      <c r="AJ9" s="63">
        <f t="shared" si="18"/>
        <v>7.6923076923076927E-2</v>
      </c>
      <c r="AK9" s="63">
        <f t="shared" si="19"/>
        <v>0.87179487179487181</v>
      </c>
      <c r="AL9" s="78">
        <v>1</v>
      </c>
      <c r="AM9" s="78">
        <v>2</v>
      </c>
      <c r="AN9" s="78">
        <v>36</v>
      </c>
      <c r="AO9" s="78">
        <f t="shared" si="20"/>
        <v>39</v>
      </c>
      <c r="AP9" s="63">
        <f t="shared" si="21"/>
        <v>2.564102564102564E-2</v>
      </c>
      <c r="AQ9" s="63">
        <f t="shared" si="22"/>
        <v>5.128205128205128E-2</v>
      </c>
      <c r="AR9" s="63">
        <f t="shared" si="23"/>
        <v>0.92307692307692313</v>
      </c>
      <c r="AS9" s="78">
        <v>1</v>
      </c>
      <c r="AT9" s="78">
        <v>3</v>
      </c>
      <c r="AU9" s="78">
        <v>33</v>
      </c>
      <c r="AV9" s="78">
        <f t="shared" si="24"/>
        <v>37</v>
      </c>
      <c r="AW9" s="63">
        <f t="shared" si="25"/>
        <v>2.7027027027027029E-2</v>
      </c>
      <c r="AX9" s="63">
        <f t="shared" si="26"/>
        <v>8.1081081081081086E-2</v>
      </c>
      <c r="AY9" s="47">
        <f t="shared" si="27"/>
        <v>0.89189189189189189</v>
      </c>
      <c r="AZ9" s="78">
        <v>1</v>
      </c>
      <c r="BA9" s="78">
        <v>3</v>
      </c>
      <c r="BB9" s="78">
        <v>32</v>
      </c>
      <c r="BC9" s="78">
        <v>36</v>
      </c>
      <c r="BD9" s="63">
        <f t="shared" si="29"/>
        <v>2.7777777777777776E-2</v>
      </c>
      <c r="BE9" s="63">
        <f t="shared" si="30"/>
        <v>8.3333333333333329E-2</v>
      </c>
      <c r="BF9" s="47">
        <f t="shared" si="31"/>
        <v>0.88888888888888884</v>
      </c>
    </row>
    <row r="10" spans="1:58" s="69" customFormat="1" ht="18" customHeight="1" x14ac:dyDescent="0.4">
      <c r="A10" s="156"/>
      <c r="B10" s="124" t="s">
        <v>23</v>
      </c>
      <c r="C10" s="97">
        <f>C8+C9</f>
        <v>2</v>
      </c>
      <c r="D10" s="97">
        <f>D8+D9</f>
        <v>5</v>
      </c>
      <c r="E10" s="97">
        <f>E8+E9</f>
        <v>47</v>
      </c>
      <c r="F10" s="97">
        <f t="shared" si="0"/>
        <v>54</v>
      </c>
      <c r="G10" s="68">
        <f t="shared" si="1"/>
        <v>3.7037037037037035E-2</v>
      </c>
      <c r="H10" s="68">
        <f t="shared" si="2"/>
        <v>9.2592592592592587E-2</v>
      </c>
      <c r="I10" s="68">
        <f t="shared" si="3"/>
        <v>0.87037037037037035</v>
      </c>
      <c r="J10" s="97">
        <f>J8+J9</f>
        <v>2</v>
      </c>
      <c r="K10" s="97">
        <f>K8+K9</f>
        <v>4</v>
      </c>
      <c r="L10" s="97">
        <f>L8+L9</f>
        <v>48</v>
      </c>
      <c r="M10" s="97">
        <f t="shared" si="4"/>
        <v>54</v>
      </c>
      <c r="N10" s="68">
        <f t="shared" si="5"/>
        <v>3.7037037037037035E-2</v>
      </c>
      <c r="O10" s="68">
        <f t="shared" si="6"/>
        <v>7.407407407407407E-2</v>
      </c>
      <c r="P10" s="68">
        <f t="shared" si="7"/>
        <v>0.88888888888888884</v>
      </c>
      <c r="Q10" s="97">
        <f>Q8+Q9</f>
        <v>2</v>
      </c>
      <c r="R10" s="97">
        <f>R8+R9</f>
        <v>3</v>
      </c>
      <c r="S10" s="97">
        <f>S8+S9</f>
        <v>50</v>
      </c>
      <c r="T10" s="97">
        <f t="shared" si="8"/>
        <v>55</v>
      </c>
      <c r="U10" s="68">
        <f t="shared" si="9"/>
        <v>3.6363636363636362E-2</v>
      </c>
      <c r="V10" s="68">
        <f t="shared" si="10"/>
        <v>5.4545454545454543E-2</v>
      </c>
      <c r="W10" s="68">
        <f t="shared" si="11"/>
        <v>0.90909090909090906</v>
      </c>
      <c r="X10" s="97">
        <f>X8+X9</f>
        <v>2</v>
      </c>
      <c r="Y10" s="97">
        <f>Y8+Y9</f>
        <v>3</v>
      </c>
      <c r="Z10" s="97">
        <f>Z8+Z9</f>
        <v>48</v>
      </c>
      <c r="AA10" s="97">
        <f t="shared" si="12"/>
        <v>53</v>
      </c>
      <c r="AB10" s="68">
        <f t="shared" si="13"/>
        <v>3.7735849056603772E-2</v>
      </c>
      <c r="AC10" s="68">
        <f t="shared" si="14"/>
        <v>5.6603773584905662E-2</v>
      </c>
      <c r="AD10" s="68">
        <f t="shared" si="15"/>
        <v>0.90566037735849059</v>
      </c>
      <c r="AE10" s="97">
        <f>AE8+AE9</f>
        <v>2</v>
      </c>
      <c r="AF10" s="97">
        <f>AF8+AF9</f>
        <v>5</v>
      </c>
      <c r="AG10" s="97">
        <f>AG8+AG9</f>
        <v>48</v>
      </c>
      <c r="AH10" s="97">
        <f t="shared" si="16"/>
        <v>55</v>
      </c>
      <c r="AI10" s="68">
        <f t="shared" si="17"/>
        <v>3.6363636363636362E-2</v>
      </c>
      <c r="AJ10" s="68">
        <f t="shared" si="18"/>
        <v>9.0909090909090912E-2</v>
      </c>
      <c r="AK10" s="68">
        <f t="shared" si="19"/>
        <v>0.87272727272727268</v>
      </c>
      <c r="AL10" s="97">
        <f>AL8+AL9</f>
        <v>1</v>
      </c>
      <c r="AM10" s="97">
        <f>AM8+AM9</f>
        <v>6</v>
      </c>
      <c r="AN10" s="97">
        <f>AN8+AN9</f>
        <v>49</v>
      </c>
      <c r="AO10" s="97">
        <f t="shared" si="20"/>
        <v>56</v>
      </c>
      <c r="AP10" s="68">
        <f t="shared" si="21"/>
        <v>1.7857142857142856E-2</v>
      </c>
      <c r="AQ10" s="68">
        <f t="shared" si="22"/>
        <v>0.10714285714285714</v>
      </c>
      <c r="AR10" s="68">
        <f t="shared" si="23"/>
        <v>0.875</v>
      </c>
      <c r="AS10" s="97">
        <f>AS8+AS9</f>
        <v>1</v>
      </c>
      <c r="AT10" s="97">
        <f>AT8+AT9</f>
        <v>7</v>
      </c>
      <c r="AU10" s="97">
        <f>AU8+AU9</f>
        <v>44</v>
      </c>
      <c r="AV10" s="97">
        <f t="shared" si="24"/>
        <v>52</v>
      </c>
      <c r="AW10" s="68">
        <f t="shared" si="25"/>
        <v>1.9230769230769232E-2</v>
      </c>
      <c r="AX10" s="68">
        <f t="shared" si="26"/>
        <v>0.13461538461538461</v>
      </c>
      <c r="AY10" s="67">
        <f t="shared" si="27"/>
        <v>0.84615384615384615</v>
      </c>
      <c r="AZ10" s="97">
        <f>AZ8+AZ9</f>
        <v>1</v>
      </c>
      <c r="BA10" s="97">
        <f>BA8+BA9</f>
        <v>6</v>
      </c>
      <c r="BB10" s="97">
        <f>BB8+BB9</f>
        <v>45</v>
      </c>
      <c r="BC10" s="97">
        <v>52</v>
      </c>
      <c r="BD10" s="68">
        <f t="shared" si="29"/>
        <v>1.9230769230769232E-2</v>
      </c>
      <c r="BE10" s="68">
        <f t="shared" si="30"/>
        <v>0.11538461538461539</v>
      </c>
      <c r="BF10" s="67">
        <f t="shared" si="31"/>
        <v>0.86538461538461542</v>
      </c>
    </row>
    <row r="11" spans="1:58" ht="18" customHeight="1" x14ac:dyDescent="0.4">
      <c r="A11" s="88" t="s">
        <v>11</v>
      </c>
      <c r="B11" s="84" t="s">
        <v>21</v>
      </c>
      <c r="C11" s="78">
        <v>1</v>
      </c>
      <c r="D11" s="78">
        <v>1</v>
      </c>
      <c r="E11" s="78">
        <v>9</v>
      </c>
      <c r="F11" s="78">
        <f t="shared" si="0"/>
        <v>11</v>
      </c>
      <c r="G11" s="62">
        <f t="shared" si="1"/>
        <v>9.0909090909090912E-2</v>
      </c>
      <c r="H11" s="62">
        <f t="shared" si="2"/>
        <v>9.0909090909090912E-2</v>
      </c>
      <c r="I11" s="62">
        <f t="shared" si="3"/>
        <v>0.81818181818181823</v>
      </c>
      <c r="J11" s="78">
        <v>1</v>
      </c>
      <c r="K11" s="78">
        <v>2</v>
      </c>
      <c r="L11" s="78">
        <v>10</v>
      </c>
      <c r="M11" s="78">
        <f t="shared" si="4"/>
        <v>13</v>
      </c>
      <c r="N11" s="62">
        <f t="shared" si="5"/>
        <v>7.6923076923076927E-2</v>
      </c>
      <c r="O11" s="62">
        <f t="shared" si="6"/>
        <v>0.15384615384615385</v>
      </c>
      <c r="P11" s="62">
        <f t="shared" si="7"/>
        <v>0.76923076923076927</v>
      </c>
      <c r="Q11" s="78">
        <v>1</v>
      </c>
      <c r="R11" s="78">
        <v>1</v>
      </c>
      <c r="S11" s="78">
        <v>13</v>
      </c>
      <c r="T11" s="78">
        <f t="shared" si="8"/>
        <v>15</v>
      </c>
      <c r="U11" s="62">
        <f t="shared" si="9"/>
        <v>6.6666666666666666E-2</v>
      </c>
      <c r="V11" s="62">
        <f t="shared" si="10"/>
        <v>6.6666666666666666E-2</v>
      </c>
      <c r="W11" s="62">
        <f t="shared" si="11"/>
        <v>0.8666666666666667</v>
      </c>
      <c r="X11" s="78">
        <v>1</v>
      </c>
      <c r="Y11" s="78">
        <v>0</v>
      </c>
      <c r="Z11" s="78">
        <v>11</v>
      </c>
      <c r="AA11" s="78">
        <f t="shared" si="12"/>
        <v>12</v>
      </c>
      <c r="AB11" s="62">
        <f t="shared" si="13"/>
        <v>8.3333333333333329E-2</v>
      </c>
      <c r="AC11" s="62">
        <f t="shared" si="14"/>
        <v>0</v>
      </c>
      <c r="AD11" s="62">
        <f t="shared" si="15"/>
        <v>0.91666666666666663</v>
      </c>
      <c r="AE11" s="78">
        <v>1</v>
      </c>
      <c r="AF11" s="78">
        <v>0</v>
      </c>
      <c r="AG11" s="78">
        <v>12</v>
      </c>
      <c r="AH11" s="78">
        <f t="shared" si="16"/>
        <v>13</v>
      </c>
      <c r="AI11" s="62">
        <f t="shared" si="17"/>
        <v>7.6923076923076927E-2</v>
      </c>
      <c r="AJ11" s="62">
        <f t="shared" si="18"/>
        <v>0</v>
      </c>
      <c r="AK11" s="62">
        <f t="shared" si="19"/>
        <v>0.92307692307692313</v>
      </c>
      <c r="AL11" s="78">
        <v>1</v>
      </c>
      <c r="AM11" s="78">
        <v>0</v>
      </c>
      <c r="AN11" s="78">
        <v>11</v>
      </c>
      <c r="AO11" s="78">
        <f t="shared" si="20"/>
        <v>12</v>
      </c>
      <c r="AP11" s="62">
        <f t="shared" si="21"/>
        <v>8.3333333333333329E-2</v>
      </c>
      <c r="AQ11" s="62">
        <f t="shared" si="22"/>
        <v>0</v>
      </c>
      <c r="AR11" s="62">
        <f t="shared" si="23"/>
        <v>0.91666666666666663</v>
      </c>
      <c r="AS11" s="78">
        <v>0</v>
      </c>
      <c r="AT11" s="78">
        <v>0</v>
      </c>
      <c r="AU11" s="78">
        <v>15</v>
      </c>
      <c r="AV11" s="78">
        <f t="shared" si="24"/>
        <v>15</v>
      </c>
      <c r="AW11" s="62">
        <f t="shared" si="25"/>
        <v>0</v>
      </c>
      <c r="AX11" s="62">
        <f t="shared" si="26"/>
        <v>0</v>
      </c>
      <c r="AY11" s="46">
        <f t="shared" si="27"/>
        <v>1</v>
      </c>
      <c r="AZ11" s="78">
        <v>1</v>
      </c>
      <c r="BA11" s="78">
        <v>0</v>
      </c>
      <c r="BB11" s="78">
        <v>17</v>
      </c>
      <c r="BC11" s="78">
        <f t="shared" si="28"/>
        <v>18</v>
      </c>
      <c r="BD11" s="62">
        <f t="shared" si="29"/>
        <v>5.5555555555555552E-2</v>
      </c>
      <c r="BE11" s="62">
        <f t="shared" si="30"/>
        <v>0</v>
      </c>
      <c r="BF11" s="46">
        <f t="shared" si="31"/>
        <v>0.94444444444444442</v>
      </c>
    </row>
    <row r="12" spans="1:58" ht="18" customHeight="1" x14ac:dyDescent="0.4">
      <c r="A12" s="109"/>
      <c r="B12" s="84" t="s">
        <v>37</v>
      </c>
      <c r="C12" s="78">
        <v>3</v>
      </c>
      <c r="D12" s="78">
        <v>2</v>
      </c>
      <c r="E12" s="78">
        <v>70</v>
      </c>
      <c r="F12" s="78">
        <f t="shared" si="0"/>
        <v>75</v>
      </c>
      <c r="G12" s="63">
        <f t="shared" si="1"/>
        <v>0.04</v>
      </c>
      <c r="H12" s="63">
        <f t="shared" si="2"/>
        <v>2.6666666666666668E-2</v>
      </c>
      <c r="I12" s="63">
        <f t="shared" si="3"/>
        <v>0.93333333333333335</v>
      </c>
      <c r="J12" s="78">
        <v>3</v>
      </c>
      <c r="K12" s="78">
        <v>3</v>
      </c>
      <c r="L12" s="78">
        <v>70</v>
      </c>
      <c r="M12" s="78">
        <f t="shared" si="4"/>
        <v>76</v>
      </c>
      <c r="N12" s="63">
        <f t="shared" si="5"/>
        <v>3.9473684210526314E-2</v>
      </c>
      <c r="O12" s="63">
        <f t="shared" si="6"/>
        <v>3.9473684210526314E-2</v>
      </c>
      <c r="P12" s="63">
        <f t="shared" si="7"/>
        <v>0.92105263157894735</v>
      </c>
      <c r="Q12" s="78">
        <v>3</v>
      </c>
      <c r="R12" s="78">
        <v>5</v>
      </c>
      <c r="S12" s="78">
        <v>72</v>
      </c>
      <c r="T12" s="78">
        <f t="shared" si="8"/>
        <v>80</v>
      </c>
      <c r="U12" s="63">
        <f t="shared" si="9"/>
        <v>3.7499999999999999E-2</v>
      </c>
      <c r="V12" s="63">
        <f t="shared" si="10"/>
        <v>6.25E-2</v>
      </c>
      <c r="W12" s="63">
        <f t="shared" si="11"/>
        <v>0.9</v>
      </c>
      <c r="X12" s="78">
        <v>3</v>
      </c>
      <c r="Y12" s="78">
        <v>5</v>
      </c>
      <c r="Z12" s="78">
        <v>71</v>
      </c>
      <c r="AA12" s="78">
        <f t="shared" si="12"/>
        <v>79</v>
      </c>
      <c r="AB12" s="63">
        <f t="shared" si="13"/>
        <v>3.7974683544303799E-2</v>
      </c>
      <c r="AC12" s="63">
        <f t="shared" si="14"/>
        <v>6.3291139240506333E-2</v>
      </c>
      <c r="AD12" s="63">
        <f t="shared" si="15"/>
        <v>0.89873417721518989</v>
      </c>
      <c r="AE12" s="78">
        <v>4</v>
      </c>
      <c r="AF12" s="78">
        <v>4</v>
      </c>
      <c r="AG12" s="78">
        <v>69</v>
      </c>
      <c r="AH12" s="78">
        <f t="shared" si="16"/>
        <v>77</v>
      </c>
      <c r="AI12" s="63">
        <f t="shared" si="17"/>
        <v>5.1948051948051951E-2</v>
      </c>
      <c r="AJ12" s="63">
        <f t="shared" si="18"/>
        <v>5.1948051948051951E-2</v>
      </c>
      <c r="AK12" s="63">
        <f t="shared" si="19"/>
        <v>0.89610389610389607</v>
      </c>
      <c r="AL12" s="78">
        <v>3</v>
      </c>
      <c r="AM12" s="78">
        <v>4</v>
      </c>
      <c r="AN12" s="78">
        <v>71</v>
      </c>
      <c r="AO12" s="78">
        <f t="shared" si="20"/>
        <v>78</v>
      </c>
      <c r="AP12" s="63">
        <f t="shared" si="21"/>
        <v>3.8461538461538464E-2</v>
      </c>
      <c r="AQ12" s="63">
        <f t="shared" si="22"/>
        <v>5.128205128205128E-2</v>
      </c>
      <c r="AR12" s="63">
        <f t="shared" si="23"/>
        <v>0.91025641025641024</v>
      </c>
      <c r="AS12" s="78">
        <v>3</v>
      </c>
      <c r="AT12" s="78">
        <v>5</v>
      </c>
      <c r="AU12" s="78">
        <v>70</v>
      </c>
      <c r="AV12" s="78">
        <f t="shared" si="24"/>
        <v>78</v>
      </c>
      <c r="AW12" s="63">
        <f t="shared" si="25"/>
        <v>3.8461538461538464E-2</v>
      </c>
      <c r="AX12" s="63">
        <f t="shared" si="26"/>
        <v>6.4102564102564097E-2</v>
      </c>
      <c r="AY12" s="47">
        <f t="shared" si="27"/>
        <v>0.89743589743589747</v>
      </c>
      <c r="AZ12" s="78">
        <v>3</v>
      </c>
      <c r="BA12" s="78">
        <v>4</v>
      </c>
      <c r="BB12" s="78">
        <v>73</v>
      </c>
      <c r="BC12" s="78">
        <f t="shared" si="28"/>
        <v>80</v>
      </c>
      <c r="BD12" s="63">
        <f t="shared" si="29"/>
        <v>3.7499999999999999E-2</v>
      </c>
      <c r="BE12" s="63">
        <f t="shared" si="30"/>
        <v>0.05</v>
      </c>
      <c r="BF12" s="47">
        <f t="shared" si="31"/>
        <v>0.91249999999999998</v>
      </c>
    </row>
    <row r="13" spans="1:58" s="69" customFormat="1" ht="18" customHeight="1" x14ac:dyDescent="0.4">
      <c r="A13" s="156"/>
      <c r="B13" s="124" t="s">
        <v>23</v>
      </c>
      <c r="C13" s="97">
        <f>C11+C12</f>
        <v>4</v>
      </c>
      <c r="D13" s="97">
        <f>D11+D12</f>
        <v>3</v>
      </c>
      <c r="E13" s="97">
        <f>E11+E12</f>
        <v>79</v>
      </c>
      <c r="F13" s="97">
        <f t="shared" si="0"/>
        <v>86</v>
      </c>
      <c r="G13" s="68">
        <f t="shared" si="1"/>
        <v>4.6511627906976744E-2</v>
      </c>
      <c r="H13" s="68">
        <f t="shared" si="2"/>
        <v>3.4883720930232558E-2</v>
      </c>
      <c r="I13" s="68">
        <f t="shared" si="3"/>
        <v>0.91860465116279066</v>
      </c>
      <c r="J13" s="97">
        <f>J11+J12</f>
        <v>4</v>
      </c>
      <c r="K13" s="97">
        <f>K11+K12</f>
        <v>5</v>
      </c>
      <c r="L13" s="97">
        <f>L11+L12</f>
        <v>80</v>
      </c>
      <c r="M13" s="97">
        <f t="shared" si="4"/>
        <v>89</v>
      </c>
      <c r="N13" s="68">
        <f t="shared" si="5"/>
        <v>4.49438202247191E-2</v>
      </c>
      <c r="O13" s="68">
        <f t="shared" si="6"/>
        <v>5.6179775280898875E-2</v>
      </c>
      <c r="P13" s="68">
        <f t="shared" si="7"/>
        <v>0.898876404494382</v>
      </c>
      <c r="Q13" s="97">
        <f>Q11+Q12</f>
        <v>4</v>
      </c>
      <c r="R13" s="97">
        <f>R11+R12</f>
        <v>6</v>
      </c>
      <c r="S13" s="97">
        <f>S11+S12</f>
        <v>85</v>
      </c>
      <c r="T13" s="97">
        <f t="shared" si="8"/>
        <v>95</v>
      </c>
      <c r="U13" s="68">
        <f t="shared" si="9"/>
        <v>4.2105263157894736E-2</v>
      </c>
      <c r="V13" s="68">
        <f t="shared" si="10"/>
        <v>6.3157894736842107E-2</v>
      </c>
      <c r="W13" s="68">
        <f t="shared" si="11"/>
        <v>0.89473684210526316</v>
      </c>
      <c r="X13" s="97">
        <f>X11+X12</f>
        <v>4</v>
      </c>
      <c r="Y13" s="97">
        <f>Y11+Y12</f>
        <v>5</v>
      </c>
      <c r="Z13" s="97">
        <f>Z11+Z12</f>
        <v>82</v>
      </c>
      <c r="AA13" s="97">
        <f t="shared" si="12"/>
        <v>91</v>
      </c>
      <c r="AB13" s="68">
        <f t="shared" si="13"/>
        <v>4.3956043956043959E-2</v>
      </c>
      <c r="AC13" s="68">
        <f t="shared" si="14"/>
        <v>5.4945054945054944E-2</v>
      </c>
      <c r="AD13" s="68">
        <f t="shared" si="15"/>
        <v>0.90109890109890112</v>
      </c>
      <c r="AE13" s="97">
        <f>AE11+AE12</f>
        <v>5</v>
      </c>
      <c r="AF13" s="97">
        <f>AF11+AF12</f>
        <v>4</v>
      </c>
      <c r="AG13" s="97">
        <f>AG11+AG12</f>
        <v>81</v>
      </c>
      <c r="AH13" s="97">
        <f t="shared" si="16"/>
        <v>90</v>
      </c>
      <c r="AI13" s="68">
        <f t="shared" si="17"/>
        <v>5.5555555555555552E-2</v>
      </c>
      <c r="AJ13" s="68">
        <f t="shared" si="18"/>
        <v>4.4444444444444446E-2</v>
      </c>
      <c r="AK13" s="68">
        <f t="shared" si="19"/>
        <v>0.9</v>
      </c>
      <c r="AL13" s="97">
        <f>AL11+AL12</f>
        <v>4</v>
      </c>
      <c r="AM13" s="97">
        <f>AM11+AM12</f>
        <v>4</v>
      </c>
      <c r="AN13" s="97">
        <f>AN11+AN12</f>
        <v>82</v>
      </c>
      <c r="AO13" s="97">
        <f t="shared" si="20"/>
        <v>90</v>
      </c>
      <c r="AP13" s="68">
        <f t="shared" si="21"/>
        <v>4.4444444444444446E-2</v>
      </c>
      <c r="AQ13" s="68">
        <f t="shared" si="22"/>
        <v>4.4444444444444446E-2</v>
      </c>
      <c r="AR13" s="68">
        <f t="shared" si="23"/>
        <v>0.91111111111111109</v>
      </c>
      <c r="AS13" s="97">
        <f>AS11+AS12</f>
        <v>3</v>
      </c>
      <c r="AT13" s="97">
        <f>AT11+AT12</f>
        <v>5</v>
      </c>
      <c r="AU13" s="97">
        <f>AU11+AU12</f>
        <v>85</v>
      </c>
      <c r="AV13" s="97">
        <f t="shared" si="24"/>
        <v>93</v>
      </c>
      <c r="AW13" s="68">
        <f t="shared" si="25"/>
        <v>3.2258064516129031E-2</v>
      </c>
      <c r="AX13" s="68">
        <f t="shared" si="26"/>
        <v>5.3763440860215055E-2</v>
      </c>
      <c r="AY13" s="67">
        <f t="shared" si="27"/>
        <v>0.91397849462365588</v>
      </c>
      <c r="AZ13" s="97">
        <f>AZ11+AZ12</f>
        <v>4</v>
      </c>
      <c r="BA13" s="97">
        <f>BA11+BA12</f>
        <v>4</v>
      </c>
      <c r="BB13" s="97">
        <f>BB11+BB12</f>
        <v>90</v>
      </c>
      <c r="BC13" s="97">
        <f t="shared" si="28"/>
        <v>98</v>
      </c>
      <c r="BD13" s="68">
        <f t="shared" si="29"/>
        <v>4.0816326530612242E-2</v>
      </c>
      <c r="BE13" s="68">
        <f t="shared" si="30"/>
        <v>4.0816326530612242E-2</v>
      </c>
      <c r="BF13" s="67">
        <f t="shared" si="31"/>
        <v>0.91836734693877553</v>
      </c>
    </row>
    <row r="14" spans="1:58" ht="18" customHeight="1" x14ac:dyDescent="0.4">
      <c r="A14" s="88" t="s">
        <v>12</v>
      </c>
      <c r="B14" s="84" t="s">
        <v>21</v>
      </c>
      <c r="C14" s="78">
        <v>0</v>
      </c>
      <c r="D14" s="78">
        <v>1</v>
      </c>
      <c r="E14" s="78">
        <v>24</v>
      </c>
      <c r="F14" s="78">
        <f t="shared" si="0"/>
        <v>25</v>
      </c>
      <c r="G14" s="62">
        <f t="shared" si="1"/>
        <v>0</v>
      </c>
      <c r="H14" s="62">
        <f t="shared" si="2"/>
        <v>0.04</v>
      </c>
      <c r="I14" s="62">
        <f t="shared" si="3"/>
        <v>0.96</v>
      </c>
      <c r="J14" s="78">
        <v>0</v>
      </c>
      <c r="K14" s="78">
        <v>1</v>
      </c>
      <c r="L14" s="78">
        <v>27</v>
      </c>
      <c r="M14" s="78">
        <f t="shared" si="4"/>
        <v>28</v>
      </c>
      <c r="N14" s="62">
        <f t="shared" si="5"/>
        <v>0</v>
      </c>
      <c r="O14" s="62">
        <f t="shared" si="6"/>
        <v>3.5714285714285712E-2</v>
      </c>
      <c r="P14" s="62">
        <f t="shared" si="7"/>
        <v>0.9642857142857143</v>
      </c>
      <c r="Q14" s="78">
        <v>0</v>
      </c>
      <c r="R14" s="78">
        <v>2</v>
      </c>
      <c r="S14" s="78">
        <v>30</v>
      </c>
      <c r="T14" s="78">
        <f t="shared" si="8"/>
        <v>32</v>
      </c>
      <c r="U14" s="62">
        <f t="shared" si="9"/>
        <v>0</v>
      </c>
      <c r="V14" s="62">
        <f t="shared" si="10"/>
        <v>6.25E-2</v>
      </c>
      <c r="W14" s="62">
        <f t="shared" si="11"/>
        <v>0.9375</v>
      </c>
      <c r="X14" s="78">
        <v>0</v>
      </c>
      <c r="Y14" s="78">
        <v>2</v>
      </c>
      <c r="Z14" s="78">
        <v>40</v>
      </c>
      <c r="AA14" s="78">
        <f t="shared" si="12"/>
        <v>42</v>
      </c>
      <c r="AB14" s="62">
        <f t="shared" si="13"/>
        <v>0</v>
      </c>
      <c r="AC14" s="62">
        <f t="shared" si="14"/>
        <v>4.7619047619047616E-2</v>
      </c>
      <c r="AD14" s="62">
        <f t="shared" si="15"/>
        <v>0.95238095238095233</v>
      </c>
      <c r="AE14" s="78">
        <v>1</v>
      </c>
      <c r="AF14" s="78">
        <v>3</v>
      </c>
      <c r="AG14" s="78">
        <v>39</v>
      </c>
      <c r="AH14" s="78">
        <f t="shared" si="16"/>
        <v>43</v>
      </c>
      <c r="AI14" s="62">
        <f t="shared" si="17"/>
        <v>2.3255813953488372E-2</v>
      </c>
      <c r="AJ14" s="62">
        <f t="shared" si="18"/>
        <v>6.9767441860465115E-2</v>
      </c>
      <c r="AK14" s="62">
        <f t="shared" si="19"/>
        <v>0.90697674418604646</v>
      </c>
      <c r="AL14" s="78">
        <v>0</v>
      </c>
      <c r="AM14" s="78">
        <v>3</v>
      </c>
      <c r="AN14" s="78">
        <v>44</v>
      </c>
      <c r="AO14" s="78">
        <f t="shared" si="20"/>
        <v>47</v>
      </c>
      <c r="AP14" s="62">
        <f t="shared" si="21"/>
        <v>0</v>
      </c>
      <c r="AQ14" s="62">
        <f t="shared" si="22"/>
        <v>6.3829787234042548E-2</v>
      </c>
      <c r="AR14" s="62">
        <f t="shared" si="23"/>
        <v>0.93617021276595747</v>
      </c>
      <c r="AS14" s="78">
        <v>0</v>
      </c>
      <c r="AT14" s="78">
        <v>5</v>
      </c>
      <c r="AU14" s="78">
        <v>44</v>
      </c>
      <c r="AV14" s="78">
        <f t="shared" si="24"/>
        <v>49</v>
      </c>
      <c r="AW14" s="62">
        <f t="shared" si="25"/>
        <v>0</v>
      </c>
      <c r="AX14" s="62">
        <f t="shared" si="26"/>
        <v>0.10204081632653061</v>
      </c>
      <c r="AY14" s="46">
        <f t="shared" si="27"/>
        <v>0.89795918367346939</v>
      </c>
      <c r="AZ14" s="78">
        <v>0</v>
      </c>
      <c r="BA14" s="78">
        <v>4</v>
      </c>
      <c r="BB14" s="78">
        <v>50</v>
      </c>
      <c r="BC14" s="78">
        <f t="shared" si="28"/>
        <v>54</v>
      </c>
      <c r="BD14" s="62">
        <f t="shared" si="29"/>
        <v>0</v>
      </c>
      <c r="BE14" s="62">
        <f t="shared" si="30"/>
        <v>7.407407407407407E-2</v>
      </c>
      <c r="BF14" s="46">
        <f t="shared" si="31"/>
        <v>0.92592592592592593</v>
      </c>
    </row>
    <row r="15" spans="1:58" ht="18" customHeight="1" x14ac:dyDescent="0.4">
      <c r="A15" s="109"/>
      <c r="B15" s="84" t="s">
        <v>37</v>
      </c>
      <c r="C15" s="78">
        <v>6</v>
      </c>
      <c r="D15" s="78">
        <v>6</v>
      </c>
      <c r="E15" s="78">
        <v>149</v>
      </c>
      <c r="F15" s="78">
        <f t="shared" si="0"/>
        <v>161</v>
      </c>
      <c r="G15" s="63">
        <f t="shared" si="1"/>
        <v>3.7267080745341616E-2</v>
      </c>
      <c r="H15" s="63">
        <f t="shared" si="2"/>
        <v>3.7267080745341616E-2</v>
      </c>
      <c r="I15" s="63">
        <f t="shared" si="3"/>
        <v>0.92546583850931674</v>
      </c>
      <c r="J15" s="78">
        <v>5</v>
      </c>
      <c r="K15" s="78">
        <v>8</v>
      </c>
      <c r="L15" s="78">
        <v>159</v>
      </c>
      <c r="M15" s="78">
        <f t="shared" si="4"/>
        <v>172</v>
      </c>
      <c r="N15" s="63">
        <f t="shared" si="5"/>
        <v>2.9069767441860465E-2</v>
      </c>
      <c r="O15" s="63">
        <f t="shared" si="6"/>
        <v>4.6511627906976744E-2</v>
      </c>
      <c r="P15" s="63">
        <f t="shared" si="7"/>
        <v>0.92441860465116277</v>
      </c>
      <c r="Q15" s="78">
        <v>3</v>
      </c>
      <c r="R15" s="78">
        <v>8</v>
      </c>
      <c r="S15" s="78">
        <v>159</v>
      </c>
      <c r="T15" s="78">
        <f t="shared" si="8"/>
        <v>170</v>
      </c>
      <c r="U15" s="63">
        <f t="shared" si="9"/>
        <v>1.7647058823529412E-2</v>
      </c>
      <c r="V15" s="63">
        <f t="shared" si="10"/>
        <v>4.7058823529411764E-2</v>
      </c>
      <c r="W15" s="63">
        <f t="shared" si="11"/>
        <v>0.93529411764705883</v>
      </c>
      <c r="X15" s="78">
        <v>3</v>
      </c>
      <c r="Y15" s="78">
        <v>5</v>
      </c>
      <c r="Z15" s="78">
        <v>156</v>
      </c>
      <c r="AA15" s="78">
        <f t="shared" si="12"/>
        <v>164</v>
      </c>
      <c r="AB15" s="63">
        <f t="shared" si="13"/>
        <v>1.8292682926829267E-2</v>
      </c>
      <c r="AC15" s="63">
        <f t="shared" si="14"/>
        <v>3.048780487804878E-2</v>
      </c>
      <c r="AD15" s="63">
        <f t="shared" si="15"/>
        <v>0.95121951219512191</v>
      </c>
      <c r="AE15" s="78">
        <v>1</v>
      </c>
      <c r="AF15" s="78">
        <v>6</v>
      </c>
      <c r="AG15" s="78">
        <v>152</v>
      </c>
      <c r="AH15" s="78">
        <f t="shared" si="16"/>
        <v>159</v>
      </c>
      <c r="AI15" s="63">
        <f t="shared" si="17"/>
        <v>6.2893081761006293E-3</v>
      </c>
      <c r="AJ15" s="63">
        <f t="shared" si="18"/>
        <v>3.7735849056603772E-2</v>
      </c>
      <c r="AK15" s="63">
        <f t="shared" si="19"/>
        <v>0.95597484276729561</v>
      </c>
      <c r="AL15" s="78">
        <v>1</v>
      </c>
      <c r="AM15" s="78">
        <v>5</v>
      </c>
      <c r="AN15" s="78">
        <v>152</v>
      </c>
      <c r="AO15" s="78">
        <f t="shared" si="20"/>
        <v>158</v>
      </c>
      <c r="AP15" s="63">
        <f t="shared" si="21"/>
        <v>6.3291139240506328E-3</v>
      </c>
      <c r="AQ15" s="63">
        <f t="shared" si="22"/>
        <v>3.1645569620253167E-2</v>
      </c>
      <c r="AR15" s="63">
        <f t="shared" si="23"/>
        <v>0.96202531645569622</v>
      </c>
      <c r="AS15" s="78">
        <v>2</v>
      </c>
      <c r="AT15" s="78">
        <v>5</v>
      </c>
      <c r="AU15" s="78">
        <v>152</v>
      </c>
      <c r="AV15" s="78">
        <f t="shared" si="24"/>
        <v>159</v>
      </c>
      <c r="AW15" s="63">
        <f t="shared" si="25"/>
        <v>1.2578616352201259E-2</v>
      </c>
      <c r="AX15" s="63">
        <f t="shared" si="26"/>
        <v>3.1446540880503145E-2</v>
      </c>
      <c r="AY15" s="47">
        <f t="shared" si="27"/>
        <v>0.95597484276729561</v>
      </c>
      <c r="AZ15" s="78">
        <v>2</v>
      </c>
      <c r="BA15" s="78">
        <v>6</v>
      </c>
      <c r="BB15" s="78">
        <v>145</v>
      </c>
      <c r="BC15" s="78">
        <f t="shared" si="28"/>
        <v>153</v>
      </c>
      <c r="BD15" s="63">
        <f t="shared" si="29"/>
        <v>1.3071895424836602E-2</v>
      </c>
      <c r="BE15" s="63">
        <f t="shared" si="30"/>
        <v>3.9215686274509803E-2</v>
      </c>
      <c r="BF15" s="47">
        <f t="shared" si="31"/>
        <v>0.94771241830065356</v>
      </c>
    </row>
    <row r="16" spans="1:58" s="69" customFormat="1" ht="18" customHeight="1" x14ac:dyDescent="0.4">
      <c r="A16" s="156"/>
      <c r="B16" s="124" t="s">
        <v>23</v>
      </c>
      <c r="C16" s="97">
        <f>C14+C15</f>
        <v>6</v>
      </c>
      <c r="D16" s="97">
        <f>D14+D15</f>
        <v>7</v>
      </c>
      <c r="E16" s="97">
        <f>E14+E15</f>
        <v>173</v>
      </c>
      <c r="F16" s="97">
        <f t="shared" si="0"/>
        <v>186</v>
      </c>
      <c r="G16" s="68">
        <f t="shared" si="1"/>
        <v>3.2258064516129031E-2</v>
      </c>
      <c r="H16" s="68">
        <f t="shared" si="2"/>
        <v>3.7634408602150539E-2</v>
      </c>
      <c r="I16" s="68">
        <f t="shared" si="3"/>
        <v>0.93010752688172038</v>
      </c>
      <c r="J16" s="97">
        <f>J14+J15</f>
        <v>5</v>
      </c>
      <c r="K16" s="97">
        <f>K14+K15</f>
        <v>9</v>
      </c>
      <c r="L16" s="97">
        <f>L14+L15</f>
        <v>186</v>
      </c>
      <c r="M16" s="97">
        <f t="shared" si="4"/>
        <v>200</v>
      </c>
      <c r="N16" s="68">
        <f t="shared" si="5"/>
        <v>2.5000000000000001E-2</v>
      </c>
      <c r="O16" s="68">
        <f t="shared" si="6"/>
        <v>4.4999999999999998E-2</v>
      </c>
      <c r="P16" s="68">
        <f t="shared" si="7"/>
        <v>0.93</v>
      </c>
      <c r="Q16" s="97">
        <f>Q14+Q15</f>
        <v>3</v>
      </c>
      <c r="R16" s="97">
        <f>R14+R15</f>
        <v>10</v>
      </c>
      <c r="S16" s="97">
        <f>S14+S15</f>
        <v>189</v>
      </c>
      <c r="T16" s="97">
        <f t="shared" si="8"/>
        <v>202</v>
      </c>
      <c r="U16" s="68">
        <f t="shared" si="9"/>
        <v>1.4851485148514851E-2</v>
      </c>
      <c r="V16" s="68">
        <f t="shared" si="10"/>
        <v>4.9504950495049507E-2</v>
      </c>
      <c r="W16" s="68">
        <f t="shared" si="11"/>
        <v>0.9356435643564357</v>
      </c>
      <c r="X16" s="97">
        <f>X14+X15</f>
        <v>3</v>
      </c>
      <c r="Y16" s="97">
        <f>Y14+Y15</f>
        <v>7</v>
      </c>
      <c r="Z16" s="97">
        <f>Z14+Z15</f>
        <v>196</v>
      </c>
      <c r="AA16" s="97">
        <f t="shared" si="12"/>
        <v>206</v>
      </c>
      <c r="AB16" s="68">
        <f t="shared" si="13"/>
        <v>1.4563106796116505E-2</v>
      </c>
      <c r="AC16" s="68">
        <f t="shared" si="14"/>
        <v>3.3980582524271843E-2</v>
      </c>
      <c r="AD16" s="68">
        <f t="shared" si="15"/>
        <v>0.95145631067961167</v>
      </c>
      <c r="AE16" s="97">
        <f>AE14+AE15</f>
        <v>2</v>
      </c>
      <c r="AF16" s="97">
        <f>AF14+AF15</f>
        <v>9</v>
      </c>
      <c r="AG16" s="97">
        <f>AG14+AG15</f>
        <v>191</v>
      </c>
      <c r="AH16" s="97">
        <f t="shared" si="16"/>
        <v>202</v>
      </c>
      <c r="AI16" s="68">
        <f t="shared" si="17"/>
        <v>9.9009900990099011E-3</v>
      </c>
      <c r="AJ16" s="68">
        <f t="shared" si="18"/>
        <v>4.4554455445544552E-2</v>
      </c>
      <c r="AK16" s="68">
        <f t="shared" si="19"/>
        <v>0.9455445544554455</v>
      </c>
      <c r="AL16" s="97">
        <f>AL14+AL15</f>
        <v>1</v>
      </c>
      <c r="AM16" s="97">
        <f>AM14+AM15</f>
        <v>8</v>
      </c>
      <c r="AN16" s="97">
        <f>AN14+AN15</f>
        <v>196</v>
      </c>
      <c r="AO16" s="97">
        <f t="shared" si="20"/>
        <v>205</v>
      </c>
      <c r="AP16" s="68">
        <f t="shared" si="21"/>
        <v>4.8780487804878049E-3</v>
      </c>
      <c r="AQ16" s="68">
        <f t="shared" si="22"/>
        <v>3.9024390243902439E-2</v>
      </c>
      <c r="AR16" s="68">
        <f t="shared" si="23"/>
        <v>0.95609756097560972</v>
      </c>
      <c r="AS16" s="97">
        <f>AS14+AS15</f>
        <v>2</v>
      </c>
      <c r="AT16" s="97">
        <f>AT14+AT15</f>
        <v>10</v>
      </c>
      <c r="AU16" s="97">
        <f>AU14+AU15</f>
        <v>196</v>
      </c>
      <c r="AV16" s="97">
        <f t="shared" si="24"/>
        <v>208</v>
      </c>
      <c r="AW16" s="68">
        <f t="shared" si="25"/>
        <v>9.6153846153846159E-3</v>
      </c>
      <c r="AX16" s="68">
        <f t="shared" si="26"/>
        <v>4.807692307692308E-2</v>
      </c>
      <c r="AY16" s="67">
        <f t="shared" si="27"/>
        <v>0.94230769230769229</v>
      </c>
      <c r="AZ16" s="97">
        <f>AZ14+AZ15</f>
        <v>2</v>
      </c>
      <c r="BA16" s="97">
        <f>BA14+BA15</f>
        <v>10</v>
      </c>
      <c r="BB16" s="97">
        <f>BB14+BB15</f>
        <v>195</v>
      </c>
      <c r="BC16" s="97">
        <f t="shared" si="28"/>
        <v>207</v>
      </c>
      <c r="BD16" s="68">
        <f t="shared" si="29"/>
        <v>9.6618357487922701E-3</v>
      </c>
      <c r="BE16" s="68">
        <f t="shared" si="30"/>
        <v>4.8309178743961352E-2</v>
      </c>
      <c r="BF16" s="67">
        <f t="shared" si="31"/>
        <v>0.94202898550724634</v>
      </c>
    </row>
    <row r="17" spans="1:58" ht="18" customHeight="1" x14ac:dyDescent="0.4">
      <c r="A17" s="88" t="s">
        <v>13</v>
      </c>
      <c r="B17" s="84" t="s">
        <v>21</v>
      </c>
      <c r="C17" s="78">
        <v>0</v>
      </c>
      <c r="D17" s="78">
        <v>2</v>
      </c>
      <c r="E17" s="78">
        <v>9</v>
      </c>
      <c r="F17" s="78">
        <f t="shared" si="0"/>
        <v>11</v>
      </c>
      <c r="G17" s="62">
        <f t="shared" si="1"/>
        <v>0</v>
      </c>
      <c r="H17" s="62">
        <f t="shared" si="2"/>
        <v>0.18181818181818182</v>
      </c>
      <c r="I17" s="62">
        <f t="shared" si="3"/>
        <v>0.81818181818181823</v>
      </c>
      <c r="J17" s="78">
        <v>0</v>
      </c>
      <c r="K17" s="78">
        <v>3</v>
      </c>
      <c r="L17" s="78">
        <v>9</v>
      </c>
      <c r="M17" s="78">
        <f t="shared" si="4"/>
        <v>12</v>
      </c>
      <c r="N17" s="62">
        <f t="shared" si="5"/>
        <v>0</v>
      </c>
      <c r="O17" s="62">
        <f t="shared" si="6"/>
        <v>0.25</v>
      </c>
      <c r="P17" s="62">
        <f t="shared" si="7"/>
        <v>0.75</v>
      </c>
      <c r="Q17" s="78">
        <v>0</v>
      </c>
      <c r="R17" s="78">
        <v>2</v>
      </c>
      <c r="S17" s="78">
        <v>9</v>
      </c>
      <c r="T17" s="78">
        <f t="shared" si="8"/>
        <v>11</v>
      </c>
      <c r="U17" s="62">
        <f t="shared" si="9"/>
        <v>0</v>
      </c>
      <c r="V17" s="62">
        <f t="shared" si="10"/>
        <v>0.18181818181818182</v>
      </c>
      <c r="W17" s="62">
        <f t="shared" si="11"/>
        <v>0.81818181818181823</v>
      </c>
      <c r="X17" s="78">
        <v>0</v>
      </c>
      <c r="Y17" s="78">
        <v>2</v>
      </c>
      <c r="Z17" s="78">
        <v>11</v>
      </c>
      <c r="AA17" s="78">
        <f t="shared" si="12"/>
        <v>13</v>
      </c>
      <c r="AB17" s="62">
        <f t="shared" si="13"/>
        <v>0</v>
      </c>
      <c r="AC17" s="62">
        <f t="shared" si="14"/>
        <v>0.15384615384615385</v>
      </c>
      <c r="AD17" s="62">
        <f t="shared" si="15"/>
        <v>0.84615384615384615</v>
      </c>
      <c r="AE17" s="78">
        <v>0</v>
      </c>
      <c r="AF17" s="78">
        <v>0</v>
      </c>
      <c r="AG17" s="78">
        <v>10</v>
      </c>
      <c r="AH17" s="78">
        <f t="shared" si="16"/>
        <v>10</v>
      </c>
      <c r="AI17" s="62">
        <f t="shared" si="17"/>
        <v>0</v>
      </c>
      <c r="AJ17" s="62">
        <f t="shared" si="18"/>
        <v>0</v>
      </c>
      <c r="AK17" s="62">
        <f t="shared" si="19"/>
        <v>1</v>
      </c>
      <c r="AL17" s="78">
        <v>0</v>
      </c>
      <c r="AM17" s="78">
        <v>0</v>
      </c>
      <c r="AN17" s="78">
        <v>11</v>
      </c>
      <c r="AO17" s="78">
        <f t="shared" si="20"/>
        <v>11</v>
      </c>
      <c r="AP17" s="62">
        <f t="shared" si="21"/>
        <v>0</v>
      </c>
      <c r="AQ17" s="62">
        <f t="shared" si="22"/>
        <v>0</v>
      </c>
      <c r="AR17" s="62">
        <f t="shared" si="23"/>
        <v>1</v>
      </c>
      <c r="AS17" s="78">
        <v>0</v>
      </c>
      <c r="AT17" s="78">
        <v>0</v>
      </c>
      <c r="AU17" s="78">
        <v>10</v>
      </c>
      <c r="AV17" s="78">
        <f t="shared" si="24"/>
        <v>10</v>
      </c>
      <c r="AW17" s="62">
        <f t="shared" si="25"/>
        <v>0</v>
      </c>
      <c r="AX17" s="62">
        <f t="shared" si="26"/>
        <v>0</v>
      </c>
      <c r="AY17" s="46">
        <f t="shared" si="27"/>
        <v>1</v>
      </c>
      <c r="AZ17" s="78">
        <v>0</v>
      </c>
      <c r="BA17" s="78">
        <v>0</v>
      </c>
      <c r="BB17" s="78">
        <v>11</v>
      </c>
      <c r="BC17" s="78">
        <f t="shared" si="28"/>
        <v>11</v>
      </c>
      <c r="BD17" s="62">
        <f t="shared" si="29"/>
        <v>0</v>
      </c>
      <c r="BE17" s="62">
        <f t="shared" si="30"/>
        <v>0</v>
      </c>
      <c r="BF17" s="46">
        <f t="shared" si="31"/>
        <v>1</v>
      </c>
    </row>
    <row r="18" spans="1:58" ht="18" customHeight="1" x14ac:dyDescent="0.4">
      <c r="A18" s="109"/>
      <c r="B18" s="84" t="s">
        <v>37</v>
      </c>
      <c r="C18" s="78">
        <v>0</v>
      </c>
      <c r="D18" s="78">
        <v>0</v>
      </c>
      <c r="E18" s="78">
        <v>27</v>
      </c>
      <c r="F18" s="78">
        <f t="shared" si="0"/>
        <v>27</v>
      </c>
      <c r="G18" s="63">
        <f t="shared" si="1"/>
        <v>0</v>
      </c>
      <c r="H18" s="63">
        <f t="shared" si="2"/>
        <v>0</v>
      </c>
      <c r="I18" s="63">
        <f t="shared" si="3"/>
        <v>1</v>
      </c>
      <c r="J18" s="78">
        <v>0</v>
      </c>
      <c r="K18" s="78">
        <v>0</v>
      </c>
      <c r="L18" s="78">
        <v>25</v>
      </c>
      <c r="M18" s="78">
        <f t="shared" si="4"/>
        <v>25</v>
      </c>
      <c r="N18" s="63">
        <f t="shared" si="5"/>
        <v>0</v>
      </c>
      <c r="O18" s="63">
        <f t="shared" si="6"/>
        <v>0</v>
      </c>
      <c r="P18" s="63">
        <f t="shared" si="7"/>
        <v>1</v>
      </c>
      <c r="Q18" s="78">
        <v>0</v>
      </c>
      <c r="R18" s="78">
        <v>0</v>
      </c>
      <c r="S18" s="78">
        <v>27</v>
      </c>
      <c r="T18" s="78">
        <f t="shared" si="8"/>
        <v>27</v>
      </c>
      <c r="U18" s="63">
        <f t="shared" si="9"/>
        <v>0</v>
      </c>
      <c r="V18" s="63">
        <f t="shared" si="10"/>
        <v>0</v>
      </c>
      <c r="W18" s="63">
        <f t="shared" si="11"/>
        <v>1</v>
      </c>
      <c r="X18" s="78">
        <v>1</v>
      </c>
      <c r="Y18" s="78">
        <v>0</v>
      </c>
      <c r="Z18" s="78">
        <v>25</v>
      </c>
      <c r="AA18" s="78">
        <f t="shared" si="12"/>
        <v>26</v>
      </c>
      <c r="AB18" s="63">
        <f t="shared" si="13"/>
        <v>3.8461538461538464E-2</v>
      </c>
      <c r="AC18" s="63">
        <f t="shared" si="14"/>
        <v>0</v>
      </c>
      <c r="AD18" s="63">
        <f t="shared" si="15"/>
        <v>0.96153846153846156</v>
      </c>
      <c r="AE18" s="78">
        <v>0</v>
      </c>
      <c r="AF18" s="78">
        <v>0</v>
      </c>
      <c r="AG18" s="78">
        <v>26</v>
      </c>
      <c r="AH18" s="78">
        <f t="shared" si="16"/>
        <v>26</v>
      </c>
      <c r="AI18" s="63">
        <f t="shared" si="17"/>
        <v>0</v>
      </c>
      <c r="AJ18" s="63">
        <f t="shared" si="18"/>
        <v>0</v>
      </c>
      <c r="AK18" s="63">
        <f t="shared" si="19"/>
        <v>1</v>
      </c>
      <c r="AL18" s="78">
        <v>0</v>
      </c>
      <c r="AM18" s="78">
        <v>0</v>
      </c>
      <c r="AN18" s="78">
        <v>27</v>
      </c>
      <c r="AO18" s="78">
        <f t="shared" si="20"/>
        <v>27</v>
      </c>
      <c r="AP18" s="63">
        <f t="shared" si="21"/>
        <v>0</v>
      </c>
      <c r="AQ18" s="63">
        <f t="shared" si="22"/>
        <v>0</v>
      </c>
      <c r="AR18" s="63">
        <f t="shared" si="23"/>
        <v>1</v>
      </c>
      <c r="AS18" s="78">
        <v>0</v>
      </c>
      <c r="AT18" s="78">
        <v>0</v>
      </c>
      <c r="AU18" s="78">
        <v>28</v>
      </c>
      <c r="AV18" s="78">
        <f t="shared" si="24"/>
        <v>28</v>
      </c>
      <c r="AW18" s="63">
        <f t="shared" si="25"/>
        <v>0</v>
      </c>
      <c r="AX18" s="63">
        <f t="shared" si="26"/>
        <v>0</v>
      </c>
      <c r="AY18" s="47">
        <f t="shared" si="27"/>
        <v>1</v>
      </c>
      <c r="AZ18" s="78">
        <v>0</v>
      </c>
      <c r="BA18" s="78">
        <v>0</v>
      </c>
      <c r="BB18" s="78">
        <v>27</v>
      </c>
      <c r="BC18" s="78">
        <f t="shared" si="28"/>
        <v>27</v>
      </c>
      <c r="BD18" s="63">
        <f t="shared" si="29"/>
        <v>0</v>
      </c>
      <c r="BE18" s="63">
        <f t="shared" si="30"/>
        <v>0</v>
      </c>
      <c r="BF18" s="47">
        <f t="shared" si="31"/>
        <v>1</v>
      </c>
    </row>
    <row r="19" spans="1:58" s="69" customFormat="1" ht="18" customHeight="1" x14ac:dyDescent="0.4">
      <c r="A19" s="156"/>
      <c r="B19" s="124" t="s">
        <v>23</v>
      </c>
      <c r="C19" s="97">
        <f>C17+C18</f>
        <v>0</v>
      </c>
      <c r="D19" s="97">
        <f>D17+D18</f>
        <v>2</v>
      </c>
      <c r="E19" s="97">
        <f>E17+E18</f>
        <v>36</v>
      </c>
      <c r="F19" s="97">
        <f t="shared" si="0"/>
        <v>38</v>
      </c>
      <c r="G19" s="68">
        <f t="shared" si="1"/>
        <v>0</v>
      </c>
      <c r="H19" s="68">
        <f t="shared" si="2"/>
        <v>5.2631578947368418E-2</v>
      </c>
      <c r="I19" s="68">
        <f t="shared" si="3"/>
        <v>0.94736842105263153</v>
      </c>
      <c r="J19" s="97">
        <f>J17+J18</f>
        <v>0</v>
      </c>
      <c r="K19" s="97">
        <f>K17+K18</f>
        <v>3</v>
      </c>
      <c r="L19" s="97">
        <f>L17+L18</f>
        <v>34</v>
      </c>
      <c r="M19" s="97">
        <f t="shared" si="4"/>
        <v>37</v>
      </c>
      <c r="N19" s="68">
        <f t="shared" si="5"/>
        <v>0</v>
      </c>
      <c r="O19" s="68">
        <f t="shared" si="6"/>
        <v>8.1081081081081086E-2</v>
      </c>
      <c r="P19" s="68">
        <f t="shared" si="7"/>
        <v>0.91891891891891897</v>
      </c>
      <c r="Q19" s="97">
        <f>Q17+Q18</f>
        <v>0</v>
      </c>
      <c r="R19" s="97">
        <f>R17+R18</f>
        <v>2</v>
      </c>
      <c r="S19" s="97">
        <f>S17+S18</f>
        <v>36</v>
      </c>
      <c r="T19" s="97">
        <f t="shared" si="8"/>
        <v>38</v>
      </c>
      <c r="U19" s="68">
        <f t="shared" si="9"/>
        <v>0</v>
      </c>
      <c r="V19" s="68">
        <f t="shared" si="10"/>
        <v>5.2631578947368418E-2</v>
      </c>
      <c r="W19" s="68">
        <f t="shared" si="11"/>
        <v>0.94736842105263153</v>
      </c>
      <c r="X19" s="97">
        <f>X17+X18</f>
        <v>1</v>
      </c>
      <c r="Y19" s="97">
        <f>Y17+Y18</f>
        <v>2</v>
      </c>
      <c r="Z19" s="97">
        <f>Z17+Z18</f>
        <v>36</v>
      </c>
      <c r="AA19" s="97">
        <f t="shared" si="12"/>
        <v>39</v>
      </c>
      <c r="AB19" s="68">
        <f t="shared" si="13"/>
        <v>2.564102564102564E-2</v>
      </c>
      <c r="AC19" s="68">
        <f t="shared" si="14"/>
        <v>5.128205128205128E-2</v>
      </c>
      <c r="AD19" s="68">
        <f t="shared" si="15"/>
        <v>0.92307692307692313</v>
      </c>
      <c r="AE19" s="97">
        <f>AE17+AE18</f>
        <v>0</v>
      </c>
      <c r="AF19" s="97">
        <f>AF17+AF18</f>
        <v>0</v>
      </c>
      <c r="AG19" s="97">
        <f>AG17+AG18</f>
        <v>36</v>
      </c>
      <c r="AH19" s="97">
        <f t="shared" si="16"/>
        <v>36</v>
      </c>
      <c r="AI19" s="68">
        <f t="shared" si="17"/>
        <v>0</v>
      </c>
      <c r="AJ19" s="68">
        <f t="shared" si="18"/>
        <v>0</v>
      </c>
      <c r="AK19" s="68">
        <f t="shared" si="19"/>
        <v>1</v>
      </c>
      <c r="AL19" s="97">
        <f>AL17+AL18</f>
        <v>0</v>
      </c>
      <c r="AM19" s="97">
        <f>AM17+AM18</f>
        <v>0</v>
      </c>
      <c r="AN19" s="97">
        <f>AN17+AN18</f>
        <v>38</v>
      </c>
      <c r="AO19" s="97">
        <f t="shared" si="20"/>
        <v>38</v>
      </c>
      <c r="AP19" s="68">
        <f t="shared" si="21"/>
        <v>0</v>
      </c>
      <c r="AQ19" s="68">
        <f t="shared" si="22"/>
        <v>0</v>
      </c>
      <c r="AR19" s="68">
        <f t="shared" si="23"/>
        <v>1</v>
      </c>
      <c r="AS19" s="97">
        <f>AS17+AS18</f>
        <v>0</v>
      </c>
      <c r="AT19" s="97">
        <f>AT17+AT18</f>
        <v>0</v>
      </c>
      <c r="AU19" s="97">
        <f>AU17+AU18</f>
        <v>38</v>
      </c>
      <c r="AV19" s="97">
        <f t="shared" si="24"/>
        <v>38</v>
      </c>
      <c r="AW19" s="68">
        <f t="shared" si="25"/>
        <v>0</v>
      </c>
      <c r="AX19" s="68">
        <f t="shared" si="26"/>
        <v>0</v>
      </c>
      <c r="AY19" s="67">
        <f t="shared" si="27"/>
        <v>1</v>
      </c>
      <c r="AZ19" s="97">
        <f>AZ17+AZ18</f>
        <v>0</v>
      </c>
      <c r="BA19" s="97">
        <f>BA17+BA18</f>
        <v>0</v>
      </c>
      <c r="BB19" s="97">
        <f>BB17+BB18</f>
        <v>38</v>
      </c>
      <c r="BC19" s="97">
        <f t="shared" si="28"/>
        <v>38</v>
      </c>
      <c r="BD19" s="68">
        <f t="shared" si="29"/>
        <v>0</v>
      </c>
      <c r="BE19" s="68">
        <f t="shared" si="30"/>
        <v>0</v>
      </c>
      <c r="BF19" s="67">
        <f t="shared" si="31"/>
        <v>1</v>
      </c>
    </row>
    <row r="20" spans="1:58" ht="18" customHeight="1" x14ac:dyDescent="0.4">
      <c r="A20" s="88" t="s">
        <v>14</v>
      </c>
      <c r="B20" s="84" t="s">
        <v>21</v>
      </c>
      <c r="C20" s="78">
        <v>0</v>
      </c>
      <c r="D20" s="78">
        <v>5</v>
      </c>
      <c r="E20" s="78">
        <v>68</v>
      </c>
      <c r="F20" s="78">
        <f t="shared" si="0"/>
        <v>73</v>
      </c>
      <c r="G20" s="62">
        <f t="shared" si="1"/>
        <v>0</v>
      </c>
      <c r="H20" s="62">
        <f t="shared" si="2"/>
        <v>6.8493150684931503E-2</v>
      </c>
      <c r="I20" s="62">
        <f t="shared" si="3"/>
        <v>0.93150684931506844</v>
      </c>
      <c r="J20" s="78">
        <v>1</v>
      </c>
      <c r="K20" s="78">
        <v>5</v>
      </c>
      <c r="L20" s="78">
        <v>66</v>
      </c>
      <c r="M20" s="78">
        <f t="shared" si="4"/>
        <v>72</v>
      </c>
      <c r="N20" s="62">
        <f t="shared" si="5"/>
        <v>1.3888888888888888E-2</v>
      </c>
      <c r="O20" s="62">
        <f t="shared" si="6"/>
        <v>6.9444444444444448E-2</v>
      </c>
      <c r="P20" s="62">
        <f t="shared" si="7"/>
        <v>0.91666666666666663</v>
      </c>
      <c r="Q20" s="78">
        <v>0</v>
      </c>
      <c r="R20" s="78">
        <v>3</v>
      </c>
      <c r="S20" s="78">
        <v>70</v>
      </c>
      <c r="T20" s="78">
        <f t="shared" si="8"/>
        <v>73</v>
      </c>
      <c r="U20" s="62">
        <f t="shared" si="9"/>
        <v>0</v>
      </c>
      <c r="V20" s="62">
        <f t="shared" si="10"/>
        <v>4.1095890410958902E-2</v>
      </c>
      <c r="W20" s="62">
        <f t="shared" si="11"/>
        <v>0.95890410958904104</v>
      </c>
      <c r="X20" s="78">
        <v>0</v>
      </c>
      <c r="Y20" s="78">
        <v>5</v>
      </c>
      <c r="Z20" s="78">
        <v>74</v>
      </c>
      <c r="AA20" s="78">
        <f t="shared" si="12"/>
        <v>79</v>
      </c>
      <c r="AB20" s="62">
        <f t="shared" si="13"/>
        <v>0</v>
      </c>
      <c r="AC20" s="62">
        <f t="shared" si="14"/>
        <v>6.3291139240506333E-2</v>
      </c>
      <c r="AD20" s="62">
        <f t="shared" si="15"/>
        <v>0.93670886075949367</v>
      </c>
      <c r="AE20" s="78">
        <v>0</v>
      </c>
      <c r="AF20" s="78">
        <v>5</v>
      </c>
      <c r="AG20" s="78">
        <v>76</v>
      </c>
      <c r="AH20" s="78">
        <f t="shared" si="16"/>
        <v>81</v>
      </c>
      <c r="AI20" s="62">
        <f t="shared" si="17"/>
        <v>0</v>
      </c>
      <c r="AJ20" s="62">
        <f t="shared" si="18"/>
        <v>6.1728395061728392E-2</v>
      </c>
      <c r="AK20" s="62">
        <f t="shared" si="19"/>
        <v>0.93827160493827155</v>
      </c>
      <c r="AL20" s="78">
        <v>0</v>
      </c>
      <c r="AM20" s="78">
        <v>5</v>
      </c>
      <c r="AN20" s="78">
        <v>75</v>
      </c>
      <c r="AO20" s="78">
        <f t="shared" si="20"/>
        <v>80</v>
      </c>
      <c r="AP20" s="62">
        <f t="shared" si="21"/>
        <v>0</v>
      </c>
      <c r="AQ20" s="62">
        <f t="shared" si="22"/>
        <v>6.25E-2</v>
      </c>
      <c r="AR20" s="62">
        <f t="shared" si="23"/>
        <v>0.9375</v>
      </c>
      <c r="AS20" s="78">
        <v>0</v>
      </c>
      <c r="AT20" s="78">
        <v>5</v>
      </c>
      <c r="AU20" s="78">
        <v>77</v>
      </c>
      <c r="AV20" s="78">
        <f t="shared" si="24"/>
        <v>82</v>
      </c>
      <c r="AW20" s="62">
        <f t="shared" si="25"/>
        <v>0</v>
      </c>
      <c r="AX20" s="62">
        <f t="shared" si="26"/>
        <v>6.097560975609756E-2</v>
      </c>
      <c r="AY20" s="46">
        <f t="shared" si="27"/>
        <v>0.93902439024390238</v>
      </c>
      <c r="AZ20" s="78">
        <v>0</v>
      </c>
      <c r="BA20" s="78">
        <v>5</v>
      </c>
      <c r="BB20" s="78">
        <v>82</v>
      </c>
      <c r="BC20" s="78">
        <f t="shared" si="28"/>
        <v>87</v>
      </c>
      <c r="BD20" s="62">
        <f t="shared" si="29"/>
        <v>0</v>
      </c>
      <c r="BE20" s="62">
        <f t="shared" si="30"/>
        <v>5.7471264367816091E-2</v>
      </c>
      <c r="BF20" s="46">
        <f t="shared" si="31"/>
        <v>0.94252873563218387</v>
      </c>
    </row>
    <row r="21" spans="1:58" ht="18" customHeight="1" x14ac:dyDescent="0.4">
      <c r="A21" s="109"/>
      <c r="B21" s="84" t="s">
        <v>37</v>
      </c>
      <c r="C21" s="78">
        <v>5</v>
      </c>
      <c r="D21" s="78">
        <v>3</v>
      </c>
      <c r="E21" s="78">
        <v>99</v>
      </c>
      <c r="F21" s="78">
        <f t="shared" si="0"/>
        <v>107</v>
      </c>
      <c r="G21" s="63">
        <f t="shared" si="1"/>
        <v>4.6728971962616821E-2</v>
      </c>
      <c r="H21" s="63">
        <f t="shared" si="2"/>
        <v>2.8037383177570093E-2</v>
      </c>
      <c r="I21" s="63">
        <f t="shared" si="3"/>
        <v>0.92523364485981308</v>
      </c>
      <c r="J21" s="78">
        <v>5</v>
      </c>
      <c r="K21" s="78">
        <v>2</v>
      </c>
      <c r="L21" s="78">
        <v>104</v>
      </c>
      <c r="M21" s="78">
        <f t="shared" si="4"/>
        <v>111</v>
      </c>
      <c r="N21" s="63">
        <f t="shared" si="5"/>
        <v>4.5045045045045043E-2</v>
      </c>
      <c r="O21" s="63">
        <f t="shared" si="6"/>
        <v>1.8018018018018018E-2</v>
      </c>
      <c r="P21" s="63">
        <f t="shared" si="7"/>
        <v>0.93693693693693691</v>
      </c>
      <c r="Q21" s="78">
        <v>7</v>
      </c>
      <c r="R21" s="78">
        <v>2</v>
      </c>
      <c r="S21" s="78">
        <v>103</v>
      </c>
      <c r="T21" s="78">
        <f t="shared" si="8"/>
        <v>112</v>
      </c>
      <c r="U21" s="63">
        <f t="shared" si="9"/>
        <v>6.25E-2</v>
      </c>
      <c r="V21" s="63">
        <f t="shared" si="10"/>
        <v>1.7857142857142856E-2</v>
      </c>
      <c r="W21" s="63">
        <f t="shared" si="11"/>
        <v>0.9196428571428571</v>
      </c>
      <c r="X21" s="78">
        <v>7</v>
      </c>
      <c r="Y21" s="78">
        <v>5</v>
      </c>
      <c r="Z21" s="78">
        <v>103</v>
      </c>
      <c r="AA21" s="78">
        <f t="shared" si="12"/>
        <v>115</v>
      </c>
      <c r="AB21" s="63">
        <f t="shared" si="13"/>
        <v>6.0869565217391307E-2</v>
      </c>
      <c r="AC21" s="63">
        <f t="shared" si="14"/>
        <v>4.3478260869565216E-2</v>
      </c>
      <c r="AD21" s="63">
        <f t="shared" si="15"/>
        <v>0.89565217391304353</v>
      </c>
      <c r="AE21" s="78">
        <v>5</v>
      </c>
      <c r="AF21" s="78">
        <v>4</v>
      </c>
      <c r="AG21" s="78">
        <v>103</v>
      </c>
      <c r="AH21" s="78">
        <f t="shared" si="16"/>
        <v>112</v>
      </c>
      <c r="AI21" s="63">
        <f t="shared" si="17"/>
        <v>4.4642857142857144E-2</v>
      </c>
      <c r="AJ21" s="63">
        <f t="shared" si="18"/>
        <v>3.5714285714285712E-2</v>
      </c>
      <c r="AK21" s="63">
        <f t="shared" si="19"/>
        <v>0.9196428571428571</v>
      </c>
      <c r="AL21" s="78">
        <v>5</v>
      </c>
      <c r="AM21" s="78">
        <v>3</v>
      </c>
      <c r="AN21" s="78">
        <v>97</v>
      </c>
      <c r="AO21" s="78">
        <f t="shared" si="20"/>
        <v>105</v>
      </c>
      <c r="AP21" s="63">
        <f t="shared" si="21"/>
        <v>4.7619047619047616E-2</v>
      </c>
      <c r="AQ21" s="63">
        <f t="shared" si="22"/>
        <v>2.8571428571428571E-2</v>
      </c>
      <c r="AR21" s="63">
        <f t="shared" si="23"/>
        <v>0.92380952380952386</v>
      </c>
      <c r="AS21" s="78">
        <v>2</v>
      </c>
      <c r="AT21" s="78">
        <v>3</v>
      </c>
      <c r="AU21" s="78">
        <v>96</v>
      </c>
      <c r="AV21" s="78">
        <f t="shared" si="24"/>
        <v>101</v>
      </c>
      <c r="AW21" s="63">
        <f t="shared" si="25"/>
        <v>1.9801980198019802E-2</v>
      </c>
      <c r="AX21" s="63">
        <f t="shared" si="26"/>
        <v>2.9702970297029702E-2</v>
      </c>
      <c r="AY21" s="47">
        <f t="shared" si="27"/>
        <v>0.95049504950495045</v>
      </c>
      <c r="AZ21" s="78">
        <v>3</v>
      </c>
      <c r="BA21" s="78">
        <v>4</v>
      </c>
      <c r="BB21" s="78">
        <v>94</v>
      </c>
      <c r="BC21" s="78">
        <f t="shared" si="28"/>
        <v>101</v>
      </c>
      <c r="BD21" s="63">
        <f t="shared" si="29"/>
        <v>2.9702970297029702E-2</v>
      </c>
      <c r="BE21" s="63">
        <f t="shared" si="30"/>
        <v>3.9603960396039604E-2</v>
      </c>
      <c r="BF21" s="47">
        <f t="shared" si="31"/>
        <v>0.93069306930693074</v>
      </c>
    </row>
    <row r="22" spans="1:58" s="69" customFormat="1" ht="18" customHeight="1" x14ac:dyDescent="0.4">
      <c r="A22" s="156"/>
      <c r="B22" s="124" t="s">
        <v>23</v>
      </c>
      <c r="C22" s="97">
        <f>C20+C21</f>
        <v>5</v>
      </c>
      <c r="D22" s="97">
        <f>D20+D21</f>
        <v>8</v>
      </c>
      <c r="E22" s="97">
        <f>E20+E21</f>
        <v>167</v>
      </c>
      <c r="F22" s="97">
        <f t="shared" si="0"/>
        <v>180</v>
      </c>
      <c r="G22" s="68">
        <f t="shared" si="1"/>
        <v>2.7777777777777776E-2</v>
      </c>
      <c r="H22" s="68">
        <f t="shared" si="2"/>
        <v>4.4444444444444446E-2</v>
      </c>
      <c r="I22" s="68">
        <f t="shared" si="3"/>
        <v>0.92777777777777781</v>
      </c>
      <c r="J22" s="97">
        <f>J20+J21</f>
        <v>6</v>
      </c>
      <c r="K22" s="97">
        <f>K20+K21</f>
        <v>7</v>
      </c>
      <c r="L22" s="97">
        <f>L20+L21</f>
        <v>170</v>
      </c>
      <c r="M22" s="97">
        <f t="shared" si="4"/>
        <v>183</v>
      </c>
      <c r="N22" s="68">
        <f t="shared" si="5"/>
        <v>3.2786885245901641E-2</v>
      </c>
      <c r="O22" s="68">
        <f t="shared" si="6"/>
        <v>3.825136612021858E-2</v>
      </c>
      <c r="P22" s="68">
        <f t="shared" si="7"/>
        <v>0.92896174863387981</v>
      </c>
      <c r="Q22" s="97">
        <f>Q20+Q21</f>
        <v>7</v>
      </c>
      <c r="R22" s="97">
        <f>R20+R21</f>
        <v>5</v>
      </c>
      <c r="S22" s="97">
        <f>S20+S21</f>
        <v>173</v>
      </c>
      <c r="T22" s="97">
        <f t="shared" si="8"/>
        <v>185</v>
      </c>
      <c r="U22" s="68">
        <f t="shared" si="9"/>
        <v>3.783783783783784E-2</v>
      </c>
      <c r="V22" s="68">
        <f t="shared" si="10"/>
        <v>2.7027027027027029E-2</v>
      </c>
      <c r="W22" s="68">
        <f t="shared" si="11"/>
        <v>0.93513513513513513</v>
      </c>
      <c r="X22" s="97">
        <f>X20+X21</f>
        <v>7</v>
      </c>
      <c r="Y22" s="97">
        <f>Y20+Y21</f>
        <v>10</v>
      </c>
      <c r="Z22" s="97">
        <f>Z20+Z21</f>
        <v>177</v>
      </c>
      <c r="AA22" s="97">
        <f t="shared" si="12"/>
        <v>194</v>
      </c>
      <c r="AB22" s="68">
        <f t="shared" si="13"/>
        <v>3.608247422680412E-2</v>
      </c>
      <c r="AC22" s="68">
        <f t="shared" si="14"/>
        <v>5.1546391752577317E-2</v>
      </c>
      <c r="AD22" s="68">
        <f t="shared" si="15"/>
        <v>0.91237113402061853</v>
      </c>
      <c r="AE22" s="97">
        <f>AE20+AE21</f>
        <v>5</v>
      </c>
      <c r="AF22" s="97">
        <f>AF20+AF21</f>
        <v>9</v>
      </c>
      <c r="AG22" s="97">
        <f>AG20+AG21</f>
        <v>179</v>
      </c>
      <c r="AH22" s="97">
        <f t="shared" si="16"/>
        <v>193</v>
      </c>
      <c r="AI22" s="68">
        <f t="shared" si="17"/>
        <v>2.5906735751295335E-2</v>
      </c>
      <c r="AJ22" s="68">
        <f t="shared" si="18"/>
        <v>4.6632124352331605E-2</v>
      </c>
      <c r="AK22" s="68">
        <f t="shared" si="19"/>
        <v>0.92746113989637302</v>
      </c>
      <c r="AL22" s="97">
        <f>AL20+AL21</f>
        <v>5</v>
      </c>
      <c r="AM22" s="97">
        <f>AM20+AM21</f>
        <v>8</v>
      </c>
      <c r="AN22" s="97">
        <f>AN20+AN21</f>
        <v>172</v>
      </c>
      <c r="AO22" s="97">
        <f t="shared" si="20"/>
        <v>185</v>
      </c>
      <c r="AP22" s="68">
        <f t="shared" si="21"/>
        <v>2.7027027027027029E-2</v>
      </c>
      <c r="AQ22" s="68">
        <f t="shared" si="22"/>
        <v>4.3243243243243246E-2</v>
      </c>
      <c r="AR22" s="68">
        <f t="shared" si="23"/>
        <v>0.92972972972972978</v>
      </c>
      <c r="AS22" s="97">
        <f>AS20+AS21</f>
        <v>2</v>
      </c>
      <c r="AT22" s="97">
        <f>AT20+AT21</f>
        <v>8</v>
      </c>
      <c r="AU22" s="97">
        <f>AU20+AU21</f>
        <v>173</v>
      </c>
      <c r="AV22" s="97">
        <f t="shared" si="24"/>
        <v>183</v>
      </c>
      <c r="AW22" s="68">
        <f t="shared" si="25"/>
        <v>1.092896174863388E-2</v>
      </c>
      <c r="AX22" s="68">
        <f t="shared" si="26"/>
        <v>4.3715846994535519E-2</v>
      </c>
      <c r="AY22" s="67">
        <f t="shared" si="27"/>
        <v>0.94535519125683065</v>
      </c>
      <c r="AZ22" s="97">
        <f>AZ20+AZ21</f>
        <v>3</v>
      </c>
      <c r="BA22" s="97">
        <f>BA20+BA21</f>
        <v>9</v>
      </c>
      <c r="BB22" s="97">
        <f>BB20+BB21</f>
        <v>176</v>
      </c>
      <c r="BC22" s="97">
        <f t="shared" si="28"/>
        <v>188</v>
      </c>
      <c r="BD22" s="68">
        <f t="shared" si="29"/>
        <v>1.5957446808510637E-2</v>
      </c>
      <c r="BE22" s="68">
        <f t="shared" si="30"/>
        <v>4.7872340425531915E-2</v>
      </c>
      <c r="BF22" s="67">
        <f t="shared" si="31"/>
        <v>0.93617021276595747</v>
      </c>
    </row>
    <row r="23" spans="1:58" ht="18" customHeight="1" x14ac:dyDescent="0.4">
      <c r="A23" s="88" t="s">
        <v>30</v>
      </c>
      <c r="B23" s="84" t="s">
        <v>21</v>
      </c>
      <c r="C23" s="78">
        <v>0</v>
      </c>
      <c r="D23" s="78">
        <v>0</v>
      </c>
      <c r="E23" s="78">
        <v>20</v>
      </c>
      <c r="F23" s="78">
        <f t="shared" si="0"/>
        <v>20</v>
      </c>
      <c r="G23" s="62">
        <f t="shared" si="1"/>
        <v>0</v>
      </c>
      <c r="H23" s="62">
        <f t="shared" si="2"/>
        <v>0</v>
      </c>
      <c r="I23" s="62">
        <f t="shared" si="3"/>
        <v>1</v>
      </c>
      <c r="J23" s="78">
        <v>0</v>
      </c>
      <c r="K23" s="78">
        <v>0</v>
      </c>
      <c r="L23" s="78">
        <v>22</v>
      </c>
      <c r="M23" s="78">
        <f t="shared" si="4"/>
        <v>22</v>
      </c>
      <c r="N23" s="62">
        <f t="shared" si="5"/>
        <v>0</v>
      </c>
      <c r="O23" s="62">
        <f t="shared" si="6"/>
        <v>0</v>
      </c>
      <c r="P23" s="62">
        <f t="shared" si="7"/>
        <v>1</v>
      </c>
      <c r="Q23" s="78">
        <v>1</v>
      </c>
      <c r="R23" s="78">
        <v>1</v>
      </c>
      <c r="S23" s="78">
        <v>23</v>
      </c>
      <c r="T23" s="78">
        <f t="shared" si="8"/>
        <v>25</v>
      </c>
      <c r="U23" s="62">
        <f t="shared" si="9"/>
        <v>0.04</v>
      </c>
      <c r="V23" s="62">
        <f t="shared" si="10"/>
        <v>0.04</v>
      </c>
      <c r="W23" s="62">
        <f t="shared" si="11"/>
        <v>0.92</v>
      </c>
      <c r="X23" s="78">
        <v>0</v>
      </c>
      <c r="Y23" s="78">
        <v>2</v>
      </c>
      <c r="Z23" s="78">
        <v>29</v>
      </c>
      <c r="AA23" s="78">
        <f t="shared" si="12"/>
        <v>31</v>
      </c>
      <c r="AB23" s="62">
        <f t="shared" si="13"/>
        <v>0</v>
      </c>
      <c r="AC23" s="62">
        <f t="shared" si="14"/>
        <v>6.4516129032258063E-2</v>
      </c>
      <c r="AD23" s="62">
        <f t="shared" si="15"/>
        <v>0.93548387096774188</v>
      </c>
      <c r="AE23" s="78">
        <v>0</v>
      </c>
      <c r="AF23" s="78">
        <v>2</v>
      </c>
      <c r="AG23" s="78">
        <v>33</v>
      </c>
      <c r="AH23" s="78">
        <f t="shared" si="16"/>
        <v>35</v>
      </c>
      <c r="AI23" s="62">
        <f t="shared" si="17"/>
        <v>0</v>
      </c>
      <c r="AJ23" s="62">
        <f t="shared" si="18"/>
        <v>5.7142857142857141E-2</v>
      </c>
      <c r="AK23" s="62">
        <f t="shared" si="19"/>
        <v>0.94285714285714284</v>
      </c>
      <c r="AL23" s="78">
        <v>0</v>
      </c>
      <c r="AM23" s="78">
        <v>2</v>
      </c>
      <c r="AN23" s="78">
        <v>33</v>
      </c>
      <c r="AO23" s="78">
        <f t="shared" si="20"/>
        <v>35</v>
      </c>
      <c r="AP23" s="62">
        <f t="shared" si="21"/>
        <v>0</v>
      </c>
      <c r="AQ23" s="62">
        <f t="shared" si="22"/>
        <v>5.7142857142857141E-2</v>
      </c>
      <c r="AR23" s="62">
        <f t="shared" si="23"/>
        <v>0.94285714285714284</v>
      </c>
      <c r="AS23" s="78">
        <v>0</v>
      </c>
      <c r="AT23" s="78">
        <v>2</v>
      </c>
      <c r="AU23" s="78">
        <v>37</v>
      </c>
      <c r="AV23" s="78">
        <f t="shared" si="24"/>
        <v>39</v>
      </c>
      <c r="AW23" s="62">
        <f t="shared" si="25"/>
        <v>0</v>
      </c>
      <c r="AX23" s="62">
        <f t="shared" si="26"/>
        <v>5.128205128205128E-2</v>
      </c>
      <c r="AY23" s="46">
        <f t="shared" si="27"/>
        <v>0.94871794871794868</v>
      </c>
      <c r="AZ23" s="78">
        <v>0</v>
      </c>
      <c r="BA23" s="78">
        <v>2</v>
      </c>
      <c r="BB23" s="78">
        <v>43</v>
      </c>
      <c r="BC23" s="78">
        <f t="shared" si="28"/>
        <v>45</v>
      </c>
      <c r="BD23" s="62">
        <f t="shared" si="29"/>
        <v>0</v>
      </c>
      <c r="BE23" s="62">
        <f t="shared" si="30"/>
        <v>4.4444444444444446E-2</v>
      </c>
      <c r="BF23" s="46">
        <f t="shared" si="31"/>
        <v>0.9555555555555556</v>
      </c>
    </row>
    <row r="24" spans="1:58" ht="18" customHeight="1" x14ac:dyDescent="0.4">
      <c r="A24" s="109"/>
      <c r="B24" s="84" t="s">
        <v>37</v>
      </c>
      <c r="C24" s="78">
        <v>2</v>
      </c>
      <c r="D24" s="78">
        <v>1</v>
      </c>
      <c r="E24" s="78">
        <v>87</v>
      </c>
      <c r="F24" s="78">
        <f t="shared" si="0"/>
        <v>90</v>
      </c>
      <c r="G24" s="63">
        <f t="shared" si="1"/>
        <v>2.2222222222222223E-2</v>
      </c>
      <c r="H24" s="63">
        <f t="shared" si="2"/>
        <v>1.1111111111111112E-2</v>
      </c>
      <c r="I24" s="63">
        <f t="shared" si="3"/>
        <v>0.96666666666666667</v>
      </c>
      <c r="J24" s="78">
        <v>2</v>
      </c>
      <c r="K24" s="78">
        <v>0</v>
      </c>
      <c r="L24" s="78">
        <v>87</v>
      </c>
      <c r="M24" s="78">
        <f t="shared" si="4"/>
        <v>89</v>
      </c>
      <c r="N24" s="63">
        <f t="shared" si="5"/>
        <v>2.247191011235955E-2</v>
      </c>
      <c r="O24" s="63">
        <f t="shared" si="6"/>
        <v>0</v>
      </c>
      <c r="P24" s="63">
        <f t="shared" si="7"/>
        <v>0.97752808988764039</v>
      </c>
      <c r="Q24" s="78">
        <v>4</v>
      </c>
      <c r="R24" s="78">
        <v>1</v>
      </c>
      <c r="S24" s="78">
        <v>86</v>
      </c>
      <c r="T24" s="78">
        <f t="shared" si="8"/>
        <v>91</v>
      </c>
      <c r="U24" s="63">
        <f t="shared" si="9"/>
        <v>4.3956043956043959E-2</v>
      </c>
      <c r="V24" s="63">
        <f t="shared" si="10"/>
        <v>1.098901098901099E-2</v>
      </c>
      <c r="W24" s="63">
        <f t="shared" si="11"/>
        <v>0.94505494505494503</v>
      </c>
      <c r="X24" s="78">
        <v>1</v>
      </c>
      <c r="Y24" s="78">
        <v>1</v>
      </c>
      <c r="Z24" s="78">
        <v>89</v>
      </c>
      <c r="AA24" s="78">
        <f t="shared" si="12"/>
        <v>91</v>
      </c>
      <c r="AB24" s="63">
        <f t="shared" si="13"/>
        <v>1.098901098901099E-2</v>
      </c>
      <c r="AC24" s="63">
        <f t="shared" si="14"/>
        <v>1.098901098901099E-2</v>
      </c>
      <c r="AD24" s="63">
        <f t="shared" si="15"/>
        <v>0.97802197802197799</v>
      </c>
      <c r="AE24" s="78">
        <v>1</v>
      </c>
      <c r="AF24" s="78">
        <v>2</v>
      </c>
      <c r="AG24" s="78">
        <v>88</v>
      </c>
      <c r="AH24" s="78">
        <f t="shared" si="16"/>
        <v>91</v>
      </c>
      <c r="AI24" s="63">
        <f t="shared" si="17"/>
        <v>1.098901098901099E-2</v>
      </c>
      <c r="AJ24" s="63">
        <f t="shared" si="18"/>
        <v>2.197802197802198E-2</v>
      </c>
      <c r="AK24" s="63">
        <f t="shared" si="19"/>
        <v>0.96703296703296704</v>
      </c>
      <c r="AL24" s="78">
        <v>1</v>
      </c>
      <c r="AM24" s="78">
        <v>3</v>
      </c>
      <c r="AN24" s="78">
        <v>88</v>
      </c>
      <c r="AO24" s="78">
        <f t="shared" si="20"/>
        <v>92</v>
      </c>
      <c r="AP24" s="63">
        <f t="shared" si="21"/>
        <v>1.0869565217391304E-2</v>
      </c>
      <c r="AQ24" s="63">
        <f t="shared" si="22"/>
        <v>3.2608695652173912E-2</v>
      </c>
      <c r="AR24" s="63">
        <f t="shared" si="23"/>
        <v>0.95652173913043481</v>
      </c>
      <c r="AS24" s="78">
        <v>1</v>
      </c>
      <c r="AT24" s="78">
        <v>3</v>
      </c>
      <c r="AU24" s="78">
        <v>87</v>
      </c>
      <c r="AV24" s="78">
        <f t="shared" si="24"/>
        <v>91</v>
      </c>
      <c r="AW24" s="63">
        <f t="shared" si="25"/>
        <v>1.098901098901099E-2</v>
      </c>
      <c r="AX24" s="63">
        <f t="shared" si="26"/>
        <v>3.2967032967032968E-2</v>
      </c>
      <c r="AY24" s="47">
        <f t="shared" si="27"/>
        <v>0.95604395604395609</v>
      </c>
      <c r="AZ24" s="78">
        <v>1</v>
      </c>
      <c r="BA24" s="78">
        <v>2</v>
      </c>
      <c r="BB24" s="78">
        <v>83</v>
      </c>
      <c r="BC24" s="78">
        <f t="shared" si="28"/>
        <v>86</v>
      </c>
      <c r="BD24" s="63">
        <f t="shared" si="29"/>
        <v>1.1627906976744186E-2</v>
      </c>
      <c r="BE24" s="63">
        <f t="shared" si="30"/>
        <v>2.3255813953488372E-2</v>
      </c>
      <c r="BF24" s="47">
        <f t="shared" si="31"/>
        <v>0.96511627906976749</v>
      </c>
    </row>
    <row r="25" spans="1:58" s="69" customFormat="1" ht="18" customHeight="1" x14ac:dyDescent="0.4">
      <c r="A25" s="156"/>
      <c r="B25" s="124" t="s">
        <v>23</v>
      </c>
      <c r="C25" s="97">
        <f>C23+C24</f>
        <v>2</v>
      </c>
      <c r="D25" s="97">
        <f>D23+D24</f>
        <v>1</v>
      </c>
      <c r="E25" s="97">
        <f>E23+E24</f>
        <v>107</v>
      </c>
      <c r="F25" s="97">
        <f t="shared" si="0"/>
        <v>110</v>
      </c>
      <c r="G25" s="68">
        <f t="shared" si="1"/>
        <v>1.8181818181818181E-2</v>
      </c>
      <c r="H25" s="68">
        <f t="shared" si="2"/>
        <v>9.0909090909090905E-3</v>
      </c>
      <c r="I25" s="68">
        <f t="shared" si="3"/>
        <v>0.97272727272727277</v>
      </c>
      <c r="J25" s="97">
        <f>J23+J24</f>
        <v>2</v>
      </c>
      <c r="K25" s="97">
        <f>K23+K24</f>
        <v>0</v>
      </c>
      <c r="L25" s="97">
        <f>L23+L24</f>
        <v>109</v>
      </c>
      <c r="M25" s="97">
        <f t="shared" si="4"/>
        <v>111</v>
      </c>
      <c r="N25" s="68">
        <f t="shared" si="5"/>
        <v>1.8018018018018018E-2</v>
      </c>
      <c r="O25" s="68">
        <f t="shared" si="6"/>
        <v>0</v>
      </c>
      <c r="P25" s="68">
        <f t="shared" si="7"/>
        <v>0.98198198198198194</v>
      </c>
      <c r="Q25" s="97">
        <f>Q23+Q24</f>
        <v>5</v>
      </c>
      <c r="R25" s="97">
        <f>R23+R24</f>
        <v>2</v>
      </c>
      <c r="S25" s="97">
        <f>S23+S24</f>
        <v>109</v>
      </c>
      <c r="T25" s="97">
        <f t="shared" si="8"/>
        <v>116</v>
      </c>
      <c r="U25" s="68">
        <f t="shared" si="9"/>
        <v>4.3103448275862072E-2</v>
      </c>
      <c r="V25" s="68">
        <f t="shared" si="10"/>
        <v>1.7241379310344827E-2</v>
      </c>
      <c r="W25" s="68">
        <f t="shared" si="11"/>
        <v>0.93965517241379315</v>
      </c>
      <c r="X25" s="97">
        <f>X23+X24</f>
        <v>1</v>
      </c>
      <c r="Y25" s="97">
        <f>Y23+Y24</f>
        <v>3</v>
      </c>
      <c r="Z25" s="97">
        <f>Z23+Z24</f>
        <v>118</v>
      </c>
      <c r="AA25" s="97">
        <f t="shared" si="12"/>
        <v>122</v>
      </c>
      <c r="AB25" s="68">
        <f t="shared" si="13"/>
        <v>8.1967213114754103E-3</v>
      </c>
      <c r="AC25" s="68">
        <f t="shared" si="14"/>
        <v>2.4590163934426229E-2</v>
      </c>
      <c r="AD25" s="68">
        <f t="shared" si="15"/>
        <v>0.96721311475409832</v>
      </c>
      <c r="AE25" s="97">
        <f>AE23+AE24</f>
        <v>1</v>
      </c>
      <c r="AF25" s="97">
        <f>AF23+AF24</f>
        <v>4</v>
      </c>
      <c r="AG25" s="97">
        <f>AG23+AG24</f>
        <v>121</v>
      </c>
      <c r="AH25" s="97">
        <f t="shared" si="16"/>
        <v>126</v>
      </c>
      <c r="AI25" s="68">
        <f t="shared" si="17"/>
        <v>7.9365079365079361E-3</v>
      </c>
      <c r="AJ25" s="68">
        <f t="shared" si="18"/>
        <v>3.1746031746031744E-2</v>
      </c>
      <c r="AK25" s="68">
        <f t="shared" si="19"/>
        <v>0.96031746031746035</v>
      </c>
      <c r="AL25" s="97">
        <f>AL23+AL24</f>
        <v>1</v>
      </c>
      <c r="AM25" s="97">
        <f>AM23+AM24</f>
        <v>5</v>
      </c>
      <c r="AN25" s="97">
        <f>AN23+AN24</f>
        <v>121</v>
      </c>
      <c r="AO25" s="97">
        <f t="shared" si="20"/>
        <v>127</v>
      </c>
      <c r="AP25" s="68">
        <f t="shared" si="21"/>
        <v>7.874015748031496E-3</v>
      </c>
      <c r="AQ25" s="68">
        <f t="shared" si="22"/>
        <v>3.937007874015748E-2</v>
      </c>
      <c r="AR25" s="68">
        <f t="shared" si="23"/>
        <v>0.952755905511811</v>
      </c>
      <c r="AS25" s="97">
        <f>AS23+AS24</f>
        <v>1</v>
      </c>
      <c r="AT25" s="97">
        <f>AT23+AT24</f>
        <v>5</v>
      </c>
      <c r="AU25" s="97">
        <f>AU23+AU24</f>
        <v>124</v>
      </c>
      <c r="AV25" s="97">
        <f t="shared" si="24"/>
        <v>130</v>
      </c>
      <c r="AW25" s="68">
        <f t="shared" si="25"/>
        <v>7.6923076923076927E-3</v>
      </c>
      <c r="AX25" s="68">
        <f t="shared" si="26"/>
        <v>3.8461538461538464E-2</v>
      </c>
      <c r="AY25" s="67">
        <f t="shared" si="27"/>
        <v>0.9538461538461539</v>
      </c>
      <c r="AZ25" s="97">
        <f>AZ23+AZ24</f>
        <v>1</v>
      </c>
      <c r="BA25" s="97">
        <f>BA23+BA24</f>
        <v>4</v>
      </c>
      <c r="BB25" s="97">
        <f>BB23+BB24</f>
        <v>126</v>
      </c>
      <c r="BC25" s="97">
        <f t="shared" si="28"/>
        <v>131</v>
      </c>
      <c r="BD25" s="68">
        <f t="shared" si="29"/>
        <v>7.6335877862595417E-3</v>
      </c>
      <c r="BE25" s="68">
        <f t="shared" si="30"/>
        <v>3.0534351145038167E-2</v>
      </c>
      <c r="BF25" s="67">
        <f t="shared" si="31"/>
        <v>0.96183206106870234</v>
      </c>
    </row>
    <row r="26" spans="1:58" ht="18" customHeight="1" x14ac:dyDescent="0.4">
      <c r="A26" s="88" t="s">
        <v>203</v>
      </c>
      <c r="B26" s="84" t="s">
        <v>21</v>
      </c>
      <c r="C26" s="78">
        <v>0</v>
      </c>
      <c r="D26" s="78">
        <v>0</v>
      </c>
      <c r="E26" s="78">
        <v>8</v>
      </c>
      <c r="F26" s="78">
        <f t="shared" si="0"/>
        <v>8</v>
      </c>
      <c r="G26" s="62">
        <f t="shared" si="1"/>
        <v>0</v>
      </c>
      <c r="H26" s="62">
        <f t="shared" si="2"/>
        <v>0</v>
      </c>
      <c r="I26" s="62">
        <f t="shared" si="3"/>
        <v>1</v>
      </c>
      <c r="J26" s="78">
        <v>0</v>
      </c>
      <c r="K26" s="78">
        <v>0</v>
      </c>
      <c r="L26" s="78">
        <v>6</v>
      </c>
      <c r="M26" s="78">
        <f t="shared" si="4"/>
        <v>6</v>
      </c>
      <c r="N26" s="62">
        <f t="shared" si="5"/>
        <v>0</v>
      </c>
      <c r="O26" s="62">
        <f t="shared" si="6"/>
        <v>0</v>
      </c>
      <c r="P26" s="62">
        <f t="shared" si="7"/>
        <v>1</v>
      </c>
      <c r="Q26" s="78">
        <v>0</v>
      </c>
      <c r="R26" s="78">
        <v>0</v>
      </c>
      <c r="S26" s="78">
        <v>5</v>
      </c>
      <c r="T26" s="78">
        <f t="shared" si="8"/>
        <v>5</v>
      </c>
      <c r="U26" s="62">
        <f t="shared" si="9"/>
        <v>0</v>
      </c>
      <c r="V26" s="62">
        <f t="shared" si="10"/>
        <v>0</v>
      </c>
      <c r="W26" s="62">
        <f t="shared" si="11"/>
        <v>1</v>
      </c>
      <c r="X26" s="78">
        <v>0</v>
      </c>
      <c r="Y26" s="78">
        <v>0</v>
      </c>
      <c r="Z26" s="78">
        <v>4</v>
      </c>
      <c r="AA26" s="78">
        <f t="shared" si="12"/>
        <v>4</v>
      </c>
      <c r="AB26" s="62">
        <f t="shared" si="13"/>
        <v>0</v>
      </c>
      <c r="AC26" s="62">
        <f t="shared" si="14"/>
        <v>0</v>
      </c>
      <c r="AD26" s="62">
        <f t="shared" si="15"/>
        <v>1</v>
      </c>
      <c r="AE26" s="78">
        <v>0</v>
      </c>
      <c r="AF26" s="78">
        <v>0</v>
      </c>
      <c r="AG26" s="78">
        <v>5</v>
      </c>
      <c r="AH26" s="78">
        <f t="shared" si="16"/>
        <v>5</v>
      </c>
      <c r="AI26" s="62">
        <f t="shared" si="17"/>
        <v>0</v>
      </c>
      <c r="AJ26" s="62">
        <f t="shared" si="18"/>
        <v>0</v>
      </c>
      <c r="AK26" s="62">
        <f t="shared" si="19"/>
        <v>1</v>
      </c>
      <c r="AL26" s="78">
        <v>0</v>
      </c>
      <c r="AM26" s="78">
        <v>0</v>
      </c>
      <c r="AN26" s="78">
        <v>7</v>
      </c>
      <c r="AO26" s="78">
        <f t="shared" si="20"/>
        <v>7</v>
      </c>
      <c r="AP26" s="62">
        <f t="shared" si="21"/>
        <v>0</v>
      </c>
      <c r="AQ26" s="62">
        <f t="shared" si="22"/>
        <v>0</v>
      </c>
      <c r="AR26" s="62">
        <f t="shared" si="23"/>
        <v>1</v>
      </c>
      <c r="AS26" s="78">
        <v>0</v>
      </c>
      <c r="AT26" s="78">
        <v>0</v>
      </c>
      <c r="AU26" s="78">
        <v>7</v>
      </c>
      <c r="AV26" s="78">
        <f t="shared" si="24"/>
        <v>7</v>
      </c>
      <c r="AW26" s="62">
        <f t="shared" si="25"/>
        <v>0</v>
      </c>
      <c r="AX26" s="62">
        <f t="shared" si="26"/>
        <v>0</v>
      </c>
      <c r="AY26" s="46">
        <f t="shared" si="27"/>
        <v>1</v>
      </c>
      <c r="AZ26" s="78">
        <v>0</v>
      </c>
      <c r="BA26" s="78">
        <v>0</v>
      </c>
      <c r="BB26" s="78">
        <v>4</v>
      </c>
      <c r="BC26" s="78">
        <f t="shared" si="28"/>
        <v>4</v>
      </c>
      <c r="BD26" s="62">
        <f t="shared" si="29"/>
        <v>0</v>
      </c>
      <c r="BE26" s="62">
        <f t="shared" si="30"/>
        <v>0</v>
      </c>
      <c r="BF26" s="46">
        <f t="shared" si="31"/>
        <v>1</v>
      </c>
    </row>
    <row r="27" spans="1:58" ht="18" customHeight="1" x14ac:dyDescent="0.4">
      <c r="A27" s="109"/>
      <c r="B27" s="84" t="s">
        <v>37</v>
      </c>
      <c r="C27" s="78">
        <v>0</v>
      </c>
      <c r="D27" s="78">
        <v>0</v>
      </c>
      <c r="E27" s="78">
        <v>5</v>
      </c>
      <c r="F27" s="78">
        <f t="shared" si="0"/>
        <v>5</v>
      </c>
      <c r="G27" s="63">
        <f t="shared" si="1"/>
        <v>0</v>
      </c>
      <c r="H27" s="63">
        <f t="shared" si="2"/>
        <v>0</v>
      </c>
      <c r="I27" s="63">
        <f t="shared" si="3"/>
        <v>1</v>
      </c>
      <c r="J27" s="78">
        <v>0</v>
      </c>
      <c r="K27" s="78">
        <v>0</v>
      </c>
      <c r="L27" s="78">
        <v>6</v>
      </c>
      <c r="M27" s="78">
        <f t="shared" si="4"/>
        <v>6</v>
      </c>
      <c r="N27" s="63">
        <f t="shared" si="5"/>
        <v>0</v>
      </c>
      <c r="O27" s="63">
        <f t="shared" si="6"/>
        <v>0</v>
      </c>
      <c r="P27" s="63">
        <f t="shared" si="7"/>
        <v>1</v>
      </c>
      <c r="Q27" s="78">
        <v>0</v>
      </c>
      <c r="R27" s="78">
        <v>0</v>
      </c>
      <c r="S27" s="78">
        <v>5</v>
      </c>
      <c r="T27" s="78">
        <f t="shared" si="8"/>
        <v>5</v>
      </c>
      <c r="U27" s="63">
        <f t="shared" si="9"/>
        <v>0</v>
      </c>
      <c r="V27" s="63">
        <f t="shared" si="10"/>
        <v>0</v>
      </c>
      <c r="W27" s="63">
        <f t="shared" si="11"/>
        <v>1</v>
      </c>
      <c r="X27" s="78">
        <v>1</v>
      </c>
      <c r="Y27" s="78">
        <v>0</v>
      </c>
      <c r="Z27" s="78">
        <v>3</v>
      </c>
      <c r="AA27" s="78">
        <f t="shared" si="12"/>
        <v>4</v>
      </c>
      <c r="AB27" s="63">
        <f t="shared" si="13"/>
        <v>0.25</v>
      </c>
      <c r="AC27" s="63">
        <f t="shared" si="14"/>
        <v>0</v>
      </c>
      <c r="AD27" s="63">
        <f t="shared" si="15"/>
        <v>0.75</v>
      </c>
      <c r="AE27" s="78">
        <v>1</v>
      </c>
      <c r="AF27" s="78">
        <v>1</v>
      </c>
      <c r="AG27" s="78">
        <v>4</v>
      </c>
      <c r="AH27" s="78">
        <f t="shared" si="16"/>
        <v>6</v>
      </c>
      <c r="AI27" s="63">
        <f t="shared" si="17"/>
        <v>0.16666666666666666</v>
      </c>
      <c r="AJ27" s="63">
        <f t="shared" si="18"/>
        <v>0.16666666666666666</v>
      </c>
      <c r="AK27" s="63">
        <f t="shared" si="19"/>
        <v>0.66666666666666663</v>
      </c>
      <c r="AL27" s="78">
        <v>1</v>
      </c>
      <c r="AM27" s="78">
        <v>1</v>
      </c>
      <c r="AN27" s="78">
        <v>6</v>
      </c>
      <c r="AO27" s="78">
        <f t="shared" si="20"/>
        <v>8</v>
      </c>
      <c r="AP27" s="63">
        <f t="shared" si="21"/>
        <v>0.125</v>
      </c>
      <c r="AQ27" s="63">
        <f t="shared" si="22"/>
        <v>0.125</v>
      </c>
      <c r="AR27" s="63">
        <f t="shared" si="23"/>
        <v>0.75</v>
      </c>
      <c r="AS27" s="78">
        <v>1</v>
      </c>
      <c r="AT27" s="78">
        <v>2</v>
      </c>
      <c r="AU27" s="78">
        <v>4</v>
      </c>
      <c r="AV27" s="78">
        <f t="shared" si="24"/>
        <v>7</v>
      </c>
      <c r="AW27" s="63">
        <f t="shared" si="25"/>
        <v>0.14285714285714285</v>
      </c>
      <c r="AX27" s="63">
        <f t="shared" si="26"/>
        <v>0.2857142857142857</v>
      </c>
      <c r="AY27" s="47">
        <f t="shared" si="27"/>
        <v>0.5714285714285714</v>
      </c>
      <c r="AZ27" s="78">
        <v>0</v>
      </c>
      <c r="BA27" s="78">
        <v>1</v>
      </c>
      <c r="BB27" s="78">
        <v>3</v>
      </c>
      <c r="BC27" s="78">
        <f t="shared" si="28"/>
        <v>4</v>
      </c>
      <c r="BD27" s="63">
        <f t="shared" si="29"/>
        <v>0</v>
      </c>
      <c r="BE27" s="63">
        <f t="shared" si="30"/>
        <v>0.25</v>
      </c>
      <c r="BF27" s="47">
        <f t="shared" si="31"/>
        <v>0.75</v>
      </c>
    </row>
    <row r="28" spans="1:58" s="69" customFormat="1" ht="18" customHeight="1" x14ac:dyDescent="0.4">
      <c r="A28" s="156"/>
      <c r="B28" s="124" t="s">
        <v>23</v>
      </c>
      <c r="C28" s="97">
        <f>C26+C27</f>
        <v>0</v>
      </c>
      <c r="D28" s="97">
        <f>D26+D27</f>
        <v>0</v>
      </c>
      <c r="E28" s="97">
        <f>E26+E27</f>
        <v>13</v>
      </c>
      <c r="F28" s="97">
        <f t="shared" si="0"/>
        <v>13</v>
      </c>
      <c r="G28" s="68">
        <f t="shared" si="1"/>
        <v>0</v>
      </c>
      <c r="H28" s="68">
        <f t="shared" si="2"/>
        <v>0</v>
      </c>
      <c r="I28" s="68">
        <f t="shared" si="3"/>
        <v>1</v>
      </c>
      <c r="J28" s="97">
        <f>J26+J27</f>
        <v>0</v>
      </c>
      <c r="K28" s="97">
        <f>K26+K27</f>
        <v>0</v>
      </c>
      <c r="L28" s="97">
        <f>L26+L27</f>
        <v>12</v>
      </c>
      <c r="M28" s="97">
        <f t="shared" si="4"/>
        <v>12</v>
      </c>
      <c r="N28" s="68">
        <f t="shared" si="5"/>
        <v>0</v>
      </c>
      <c r="O28" s="68">
        <f t="shared" si="6"/>
        <v>0</v>
      </c>
      <c r="P28" s="68">
        <f t="shared" si="7"/>
        <v>1</v>
      </c>
      <c r="Q28" s="97">
        <f>Q26+Q27</f>
        <v>0</v>
      </c>
      <c r="R28" s="97">
        <f>R26+R27</f>
        <v>0</v>
      </c>
      <c r="S28" s="97">
        <f>S26+S27</f>
        <v>10</v>
      </c>
      <c r="T28" s="97">
        <f t="shared" si="8"/>
        <v>10</v>
      </c>
      <c r="U28" s="68">
        <f t="shared" si="9"/>
        <v>0</v>
      </c>
      <c r="V28" s="68">
        <f t="shared" si="10"/>
        <v>0</v>
      </c>
      <c r="W28" s="68">
        <f t="shared" si="11"/>
        <v>1</v>
      </c>
      <c r="X28" s="97">
        <f>X26+X27</f>
        <v>1</v>
      </c>
      <c r="Y28" s="97">
        <f>Y26+Y27</f>
        <v>0</v>
      </c>
      <c r="Z28" s="97">
        <f>Z26+Z27</f>
        <v>7</v>
      </c>
      <c r="AA28" s="97">
        <f t="shared" si="12"/>
        <v>8</v>
      </c>
      <c r="AB28" s="68">
        <f t="shared" si="13"/>
        <v>0.125</v>
      </c>
      <c r="AC28" s="68">
        <f t="shared" si="14"/>
        <v>0</v>
      </c>
      <c r="AD28" s="68">
        <f t="shared" si="15"/>
        <v>0.875</v>
      </c>
      <c r="AE28" s="97">
        <f>AE26+AE27</f>
        <v>1</v>
      </c>
      <c r="AF28" s="97">
        <f>AF26+AF27</f>
        <v>1</v>
      </c>
      <c r="AG28" s="97">
        <f>AG26+AG27</f>
        <v>9</v>
      </c>
      <c r="AH28" s="97">
        <f t="shared" si="16"/>
        <v>11</v>
      </c>
      <c r="AI28" s="68">
        <f t="shared" si="17"/>
        <v>9.0909090909090912E-2</v>
      </c>
      <c r="AJ28" s="68">
        <f t="shared" si="18"/>
        <v>9.0909090909090912E-2</v>
      </c>
      <c r="AK28" s="68">
        <f t="shared" si="19"/>
        <v>0.81818181818181823</v>
      </c>
      <c r="AL28" s="97">
        <f>AL26+AL27</f>
        <v>1</v>
      </c>
      <c r="AM28" s="97">
        <f>AM26+AM27</f>
        <v>1</v>
      </c>
      <c r="AN28" s="97">
        <f>AN26+AN27</f>
        <v>13</v>
      </c>
      <c r="AO28" s="97">
        <f t="shared" si="20"/>
        <v>15</v>
      </c>
      <c r="AP28" s="68">
        <f t="shared" si="21"/>
        <v>6.6666666666666666E-2</v>
      </c>
      <c r="AQ28" s="68">
        <f t="shared" si="22"/>
        <v>6.6666666666666666E-2</v>
      </c>
      <c r="AR28" s="68">
        <f t="shared" si="23"/>
        <v>0.8666666666666667</v>
      </c>
      <c r="AS28" s="97">
        <f>AS26+AS27</f>
        <v>1</v>
      </c>
      <c r="AT28" s="97">
        <f>AT26+AT27</f>
        <v>2</v>
      </c>
      <c r="AU28" s="97">
        <f>AU26+AU27</f>
        <v>11</v>
      </c>
      <c r="AV28" s="97">
        <f t="shared" si="24"/>
        <v>14</v>
      </c>
      <c r="AW28" s="68">
        <f t="shared" si="25"/>
        <v>7.1428571428571425E-2</v>
      </c>
      <c r="AX28" s="68">
        <f t="shared" si="26"/>
        <v>0.14285714285714285</v>
      </c>
      <c r="AY28" s="67">
        <f t="shared" si="27"/>
        <v>0.7857142857142857</v>
      </c>
      <c r="AZ28" s="97">
        <f>AZ26+AZ27</f>
        <v>0</v>
      </c>
      <c r="BA28" s="97">
        <f>BA26+BA27</f>
        <v>1</v>
      </c>
      <c r="BB28" s="97">
        <f>BB26+BB27</f>
        <v>7</v>
      </c>
      <c r="BC28" s="97">
        <f t="shared" si="28"/>
        <v>8</v>
      </c>
      <c r="BD28" s="68">
        <f t="shared" si="29"/>
        <v>0</v>
      </c>
      <c r="BE28" s="68">
        <f t="shared" si="30"/>
        <v>0.125</v>
      </c>
      <c r="BF28" s="67">
        <f t="shared" si="31"/>
        <v>0.875</v>
      </c>
    </row>
    <row r="29" spans="1:58" ht="18" customHeight="1" x14ac:dyDescent="0.4">
      <c r="A29" s="88" t="s">
        <v>42</v>
      </c>
      <c r="B29" s="84" t="s">
        <v>21</v>
      </c>
      <c r="C29" s="78">
        <v>0</v>
      </c>
      <c r="D29" s="78">
        <v>0</v>
      </c>
      <c r="E29" s="78">
        <v>1</v>
      </c>
      <c r="F29" s="78">
        <f t="shared" si="0"/>
        <v>1</v>
      </c>
      <c r="G29" s="62">
        <f t="shared" si="1"/>
        <v>0</v>
      </c>
      <c r="H29" s="62">
        <f t="shared" si="2"/>
        <v>0</v>
      </c>
      <c r="I29" s="62">
        <f t="shared" si="3"/>
        <v>1</v>
      </c>
      <c r="J29" s="78">
        <v>0</v>
      </c>
      <c r="K29" s="78">
        <v>0</v>
      </c>
      <c r="L29" s="78">
        <v>1</v>
      </c>
      <c r="M29" s="78">
        <f t="shared" si="4"/>
        <v>1</v>
      </c>
      <c r="N29" s="62">
        <f t="shared" si="5"/>
        <v>0</v>
      </c>
      <c r="O29" s="62">
        <f t="shared" si="6"/>
        <v>0</v>
      </c>
      <c r="P29" s="62">
        <f t="shared" si="7"/>
        <v>1</v>
      </c>
      <c r="Q29" s="78">
        <v>0</v>
      </c>
      <c r="R29" s="78">
        <v>0</v>
      </c>
      <c r="S29" s="78">
        <v>1</v>
      </c>
      <c r="T29" s="78">
        <f t="shared" si="8"/>
        <v>1</v>
      </c>
      <c r="U29" s="62">
        <f t="shared" si="9"/>
        <v>0</v>
      </c>
      <c r="V29" s="62">
        <f t="shared" si="10"/>
        <v>0</v>
      </c>
      <c r="W29" s="62">
        <f t="shared" si="11"/>
        <v>1</v>
      </c>
      <c r="X29" s="78">
        <v>0</v>
      </c>
      <c r="Y29" s="78">
        <v>0</v>
      </c>
      <c r="Z29" s="78">
        <v>3</v>
      </c>
      <c r="AA29" s="78">
        <f t="shared" si="12"/>
        <v>3</v>
      </c>
      <c r="AB29" s="62">
        <f t="shared" si="13"/>
        <v>0</v>
      </c>
      <c r="AC29" s="62">
        <f t="shared" si="14"/>
        <v>0</v>
      </c>
      <c r="AD29" s="62">
        <f t="shared" si="15"/>
        <v>1</v>
      </c>
      <c r="AE29" s="78">
        <v>0</v>
      </c>
      <c r="AF29" s="78">
        <v>0</v>
      </c>
      <c r="AG29" s="78">
        <v>3</v>
      </c>
      <c r="AH29" s="78">
        <f t="shared" si="16"/>
        <v>3</v>
      </c>
      <c r="AI29" s="62">
        <f t="shared" si="17"/>
        <v>0</v>
      </c>
      <c r="AJ29" s="62">
        <f t="shared" si="18"/>
        <v>0</v>
      </c>
      <c r="AK29" s="62">
        <f t="shared" si="19"/>
        <v>1</v>
      </c>
      <c r="AL29" s="78">
        <v>0</v>
      </c>
      <c r="AM29" s="78">
        <v>0</v>
      </c>
      <c r="AN29" s="78">
        <v>3</v>
      </c>
      <c r="AO29" s="78">
        <f t="shared" si="20"/>
        <v>3</v>
      </c>
      <c r="AP29" s="62">
        <f t="shared" si="21"/>
        <v>0</v>
      </c>
      <c r="AQ29" s="62">
        <f t="shared" si="22"/>
        <v>0</v>
      </c>
      <c r="AR29" s="62">
        <f t="shared" si="23"/>
        <v>1</v>
      </c>
      <c r="AS29" s="78">
        <v>0</v>
      </c>
      <c r="AT29" s="78">
        <v>0</v>
      </c>
      <c r="AU29" s="78">
        <v>3</v>
      </c>
      <c r="AV29" s="78">
        <f t="shared" si="24"/>
        <v>3</v>
      </c>
      <c r="AW29" s="62">
        <f t="shared" si="25"/>
        <v>0</v>
      </c>
      <c r="AX29" s="62">
        <f t="shared" si="26"/>
        <v>0</v>
      </c>
      <c r="AY29" s="46">
        <f t="shared" si="27"/>
        <v>1</v>
      </c>
      <c r="AZ29" s="78">
        <v>0</v>
      </c>
      <c r="BA29" s="78">
        <v>0</v>
      </c>
      <c r="BB29" s="78">
        <v>3</v>
      </c>
      <c r="BC29" s="78">
        <f t="shared" si="28"/>
        <v>3</v>
      </c>
      <c r="BD29" s="62">
        <f t="shared" si="29"/>
        <v>0</v>
      </c>
      <c r="BE29" s="62">
        <f t="shared" si="30"/>
        <v>0</v>
      </c>
      <c r="BF29" s="46">
        <f t="shared" si="31"/>
        <v>1</v>
      </c>
    </row>
    <row r="30" spans="1:58" ht="18" customHeight="1" x14ac:dyDescent="0.4">
      <c r="A30" s="109"/>
      <c r="B30" s="84" t="s">
        <v>37</v>
      </c>
      <c r="C30" s="78">
        <v>0</v>
      </c>
      <c r="D30" s="78">
        <v>0</v>
      </c>
      <c r="E30" s="78">
        <v>2</v>
      </c>
      <c r="F30" s="78">
        <f t="shared" si="0"/>
        <v>2</v>
      </c>
      <c r="G30" s="63">
        <f t="shared" si="1"/>
        <v>0</v>
      </c>
      <c r="H30" s="63">
        <f t="shared" si="2"/>
        <v>0</v>
      </c>
      <c r="I30" s="63">
        <f t="shared" si="3"/>
        <v>1</v>
      </c>
      <c r="J30" s="78">
        <v>0</v>
      </c>
      <c r="K30" s="78">
        <v>0</v>
      </c>
      <c r="L30" s="78">
        <v>1</v>
      </c>
      <c r="M30" s="78">
        <f t="shared" si="4"/>
        <v>1</v>
      </c>
      <c r="N30" s="63">
        <f t="shared" si="5"/>
        <v>0</v>
      </c>
      <c r="O30" s="63"/>
      <c r="P30" s="63">
        <f t="shared" si="7"/>
        <v>1</v>
      </c>
      <c r="Q30" s="78">
        <v>0</v>
      </c>
      <c r="R30" s="78">
        <v>0</v>
      </c>
      <c r="S30" s="78">
        <v>1</v>
      </c>
      <c r="T30" s="78">
        <f t="shared" si="8"/>
        <v>1</v>
      </c>
      <c r="U30" s="63">
        <f t="shared" si="9"/>
        <v>0</v>
      </c>
      <c r="V30" s="63">
        <f t="shared" si="10"/>
        <v>0</v>
      </c>
      <c r="W30" s="63">
        <f t="shared" si="11"/>
        <v>1</v>
      </c>
      <c r="X30" s="78">
        <v>0</v>
      </c>
      <c r="Y30" s="78">
        <v>0</v>
      </c>
      <c r="Z30" s="78">
        <v>2</v>
      </c>
      <c r="AA30" s="78">
        <f t="shared" si="12"/>
        <v>2</v>
      </c>
      <c r="AB30" s="63">
        <f t="shared" si="13"/>
        <v>0</v>
      </c>
      <c r="AC30" s="63">
        <f t="shared" si="14"/>
        <v>0</v>
      </c>
      <c r="AD30" s="63">
        <f t="shared" si="15"/>
        <v>1</v>
      </c>
      <c r="AE30" s="78">
        <v>0</v>
      </c>
      <c r="AF30" s="78">
        <v>0</v>
      </c>
      <c r="AG30" s="78">
        <v>2</v>
      </c>
      <c r="AH30" s="78">
        <f t="shared" si="16"/>
        <v>2</v>
      </c>
      <c r="AI30" s="63">
        <f t="shared" si="17"/>
        <v>0</v>
      </c>
      <c r="AJ30" s="63">
        <f t="shared" si="18"/>
        <v>0</v>
      </c>
      <c r="AK30" s="63">
        <f t="shared" si="19"/>
        <v>1</v>
      </c>
      <c r="AL30" s="78">
        <v>1</v>
      </c>
      <c r="AM30" s="78">
        <v>0</v>
      </c>
      <c r="AN30" s="78">
        <v>2</v>
      </c>
      <c r="AO30" s="78">
        <f t="shared" si="20"/>
        <v>3</v>
      </c>
      <c r="AP30" s="63">
        <f t="shared" si="21"/>
        <v>0.33333333333333331</v>
      </c>
      <c r="AQ30" s="63">
        <f t="shared" si="22"/>
        <v>0</v>
      </c>
      <c r="AR30" s="63">
        <f t="shared" si="23"/>
        <v>0.66666666666666663</v>
      </c>
      <c r="AS30" s="78">
        <v>0</v>
      </c>
      <c r="AT30" s="78">
        <v>0</v>
      </c>
      <c r="AU30" s="78">
        <v>2</v>
      </c>
      <c r="AV30" s="78">
        <f t="shared" si="24"/>
        <v>2</v>
      </c>
      <c r="AW30" s="63">
        <f t="shared" si="25"/>
        <v>0</v>
      </c>
      <c r="AX30" s="63">
        <f t="shared" si="26"/>
        <v>0</v>
      </c>
      <c r="AY30" s="47">
        <f t="shared" si="27"/>
        <v>1</v>
      </c>
      <c r="AZ30" s="78">
        <v>1</v>
      </c>
      <c r="BA30" s="78">
        <v>0</v>
      </c>
      <c r="BB30" s="78">
        <v>2</v>
      </c>
      <c r="BC30" s="78">
        <f t="shared" si="28"/>
        <v>3</v>
      </c>
      <c r="BD30" s="63">
        <f t="shared" si="29"/>
        <v>0.33333333333333331</v>
      </c>
      <c r="BE30" s="63">
        <f t="shared" si="30"/>
        <v>0</v>
      </c>
      <c r="BF30" s="47">
        <f t="shared" si="31"/>
        <v>0.66666666666666663</v>
      </c>
    </row>
    <row r="31" spans="1:58" s="69" customFormat="1" ht="18" customHeight="1" x14ac:dyDescent="0.4">
      <c r="A31" s="156"/>
      <c r="B31" s="124" t="s">
        <v>23</v>
      </c>
      <c r="C31" s="97">
        <f>C29+C30</f>
        <v>0</v>
      </c>
      <c r="D31" s="97">
        <f>D29+D30</f>
        <v>0</v>
      </c>
      <c r="E31" s="97">
        <f>E29+E30</f>
        <v>3</v>
      </c>
      <c r="F31" s="97">
        <f t="shared" si="0"/>
        <v>3</v>
      </c>
      <c r="G31" s="68">
        <f t="shared" si="1"/>
        <v>0</v>
      </c>
      <c r="H31" s="68">
        <f t="shared" si="2"/>
        <v>0</v>
      </c>
      <c r="I31" s="68">
        <f t="shared" si="3"/>
        <v>1</v>
      </c>
      <c r="J31" s="97">
        <f>J29+J30</f>
        <v>0</v>
      </c>
      <c r="K31" s="97">
        <f>K29+K30</f>
        <v>0</v>
      </c>
      <c r="L31" s="97">
        <f>L29+L30</f>
        <v>2</v>
      </c>
      <c r="M31" s="97">
        <f t="shared" si="4"/>
        <v>2</v>
      </c>
      <c r="N31" s="68">
        <f t="shared" si="5"/>
        <v>0</v>
      </c>
      <c r="O31" s="68">
        <f>K31/M31</f>
        <v>0</v>
      </c>
      <c r="P31" s="68">
        <f t="shared" si="7"/>
        <v>1</v>
      </c>
      <c r="Q31" s="97">
        <f>Q29+Q30</f>
        <v>0</v>
      </c>
      <c r="R31" s="97">
        <f>R29+R30</f>
        <v>0</v>
      </c>
      <c r="S31" s="97">
        <f>S29+S30</f>
        <v>2</v>
      </c>
      <c r="T31" s="97">
        <f t="shared" si="8"/>
        <v>2</v>
      </c>
      <c r="U31" s="68">
        <f t="shared" si="9"/>
        <v>0</v>
      </c>
      <c r="V31" s="68">
        <f t="shared" si="10"/>
        <v>0</v>
      </c>
      <c r="W31" s="68">
        <f t="shared" si="11"/>
        <v>1</v>
      </c>
      <c r="X31" s="97">
        <f>X29+X30</f>
        <v>0</v>
      </c>
      <c r="Y31" s="97">
        <f>Y29+Y30</f>
        <v>0</v>
      </c>
      <c r="Z31" s="97">
        <f>Z29+Z30</f>
        <v>5</v>
      </c>
      <c r="AA31" s="97">
        <f t="shared" si="12"/>
        <v>5</v>
      </c>
      <c r="AB31" s="68">
        <f t="shared" si="13"/>
        <v>0</v>
      </c>
      <c r="AC31" s="68">
        <f t="shared" si="14"/>
        <v>0</v>
      </c>
      <c r="AD31" s="68">
        <f t="shared" si="15"/>
        <v>1</v>
      </c>
      <c r="AE31" s="97">
        <f>AE29+AE30</f>
        <v>0</v>
      </c>
      <c r="AF31" s="97">
        <f>AF29+AF30</f>
        <v>0</v>
      </c>
      <c r="AG31" s="97">
        <f>AG29+AG30</f>
        <v>5</v>
      </c>
      <c r="AH31" s="97">
        <f t="shared" si="16"/>
        <v>5</v>
      </c>
      <c r="AI31" s="68">
        <f t="shared" si="17"/>
        <v>0</v>
      </c>
      <c r="AJ31" s="68">
        <f t="shared" si="18"/>
        <v>0</v>
      </c>
      <c r="AK31" s="68">
        <f t="shared" si="19"/>
        <v>1</v>
      </c>
      <c r="AL31" s="97">
        <f>AL29+AL30</f>
        <v>1</v>
      </c>
      <c r="AM31" s="97">
        <f>AM29+AM30</f>
        <v>0</v>
      </c>
      <c r="AN31" s="97">
        <f>AN29+AN30</f>
        <v>5</v>
      </c>
      <c r="AO31" s="97">
        <f t="shared" si="20"/>
        <v>6</v>
      </c>
      <c r="AP31" s="68">
        <f t="shared" si="21"/>
        <v>0.16666666666666666</v>
      </c>
      <c r="AQ31" s="68">
        <f t="shared" si="22"/>
        <v>0</v>
      </c>
      <c r="AR31" s="68">
        <f t="shared" si="23"/>
        <v>0.83333333333333337</v>
      </c>
      <c r="AS31" s="97">
        <f>AS29+AS30</f>
        <v>0</v>
      </c>
      <c r="AT31" s="97">
        <f>AT29+AT30</f>
        <v>0</v>
      </c>
      <c r="AU31" s="97">
        <f>AU29+AU30</f>
        <v>5</v>
      </c>
      <c r="AV31" s="97">
        <f t="shared" si="24"/>
        <v>5</v>
      </c>
      <c r="AW31" s="68">
        <f t="shared" si="25"/>
        <v>0</v>
      </c>
      <c r="AX31" s="68">
        <f t="shared" si="26"/>
        <v>0</v>
      </c>
      <c r="AY31" s="67">
        <f t="shared" si="27"/>
        <v>1</v>
      </c>
      <c r="AZ31" s="97">
        <f>AZ29+AZ30</f>
        <v>1</v>
      </c>
      <c r="BA31" s="97">
        <f>BA29+BA30</f>
        <v>0</v>
      </c>
      <c r="BB31" s="97">
        <f>BB29+BB30</f>
        <v>5</v>
      </c>
      <c r="BC31" s="97">
        <f t="shared" si="28"/>
        <v>6</v>
      </c>
      <c r="BD31" s="68">
        <f t="shared" si="29"/>
        <v>0.16666666666666666</v>
      </c>
      <c r="BE31" s="68">
        <f t="shared" si="30"/>
        <v>0</v>
      </c>
      <c r="BF31" s="67">
        <f t="shared" si="31"/>
        <v>0.83333333333333337</v>
      </c>
    </row>
    <row r="32" spans="1:58" ht="18" customHeight="1" x14ac:dyDescent="0.4">
      <c r="A32" s="88" t="s">
        <v>16</v>
      </c>
      <c r="B32" s="84" t="s">
        <v>21</v>
      </c>
      <c r="C32" s="78">
        <f t="shared" ref="C32:E33" si="32">C5+C8+C11+C14+C17+C20+C23+C26+C29</f>
        <v>1</v>
      </c>
      <c r="D32" s="78">
        <f t="shared" si="32"/>
        <v>9</v>
      </c>
      <c r="E32" s="78">
        <f t="shared" si="32"/>
        <v>156</v>
      </c>
      <c r="F32" s="78">
        <f t="shared" si="0"/>
        <v>166</v>
      </c>
      <c r="G32" s="62">
        <f t="shared" si="1"/>
        <v>6.024096385542169E-3</v>
      </c>
      <c r="H32" s="62">
        <f t="shared" si="2"/>
        <v>5.4216867469879519E-2</v>
      </c>
      <c r="I32" s="62">
        <f t="shared" si="3"/>
        <v>0.93975903614457834</v>
      </c>
      <c r="J32" s="78">
        <f t="shared" ref="J32:L33" si="33">J5+J8+J11+J14+J17+J20+J23+J26+J29</f>
        <v>2</v>
      </c>
      <c r="K32" s="78">
        <f t="shared" si="33"/>
        <v>11</v>
      </c>
      <c r="L32" s="78">
        <f t="shared" si="33"/>
        <v>158</v>
      </c>
      <c r="M32" s="78">
        <f t="shared" si="4"/>
        <v>171</v>
      </c>
      <c r="N32" s="62">
        <f t="shared" si="5"/>
        <v>1.1695906432748537E-2</v>
      </c>
      <c r="O32" s="62">
        <f>K32/M32</f>
        <v>6.4327485380116955E-2</v>
      </c>
      <c r="P32" s="62">
        <f t="shared" si="7"/>
        <v>0.92397660818713445</v>
      </c>
      <c r="Q32" s="78">
        <f t="shared" ref="Q32:S33" si="34">Q5+Q8+Q11+Q14+Q17+Q20+Q23+Q26+Q29</f>
        <v>2</v>
      </c>
      <c r="R32" s="78">
        <f t="shared" si="34"/>
        <v>9</v>
      </c>
      <c r="S32" s="78">
        <f t="shared" si="34"/>
        <v>169</v>
      </c>
      <c r="T32" s="78">
        <f t="shared" si="8"/>
        <v>180</v>
      </c>
      <c r="U32" s="62">
        <f t="shared" si="9"/>
        <v>1.1111111111111112E-2</v>
      </c>
      <c r="V32" s="62">
        <f t="shared" si="10"/>
        <v>0.05</v>
      </c>
      <c r="W32" s="62">
        <f t="shared" si="11"/>
        <v>0.93888888888888888</v>
      </c>
      <c r="X32" s="78">
        <v>1</v>
      </c>
      <c r="Y32" s="78">
        <v>11</v>
      </c>
      <c r="Z32" s="78">
        <v>189</v>
      </c>
      <c r="AA32" s="78">
        <f t="shared" si="12"/>
        <v>201</v>
      </c>
      <c r="AB32" s="62">
        <f t="shared" si="13"/>
        <v>4.9751243781094526E-3</v>
      </c>
      <c r="AC32" s="62">
        <f t="shared" si="14"/>
        <v>5.4726368159203981E-2</v>
      </c>
      <c r="AD32" s="62">
        <f t="shared" si="15"/>
        <v>0.94029850746268662</v>
      </c>
      <c r="AE32" s="78">
        <v>2</v>
      </c>
      <c r="AF32" s="78">
        <v>12</v>
      </c>
      <c r="AG32" s="78">
        <v>195</v>
      </c>
      <c r="AH32" s="78">
        <f t="shared" si="16"/>
        <v>209</v>
      </c>
      <c r="AI32" s="62">
        <f t="shared" si="17"/>
        <v>9.5693779904306216E-3</v>
      </c>
      <c r="AJ32" s="62">
        <f t="shared" si="18"/>
        <v>5.7416267942583733E-2</v>
      </c>
      <c r="AK32" s="62">
        <f t="shared" si="19"/>
        <v>0.93301435406698563</v>
      </c>
      <c r="AL32" s="78">
        <v>1</v>
      </c>
      <c r="AM32" s="78">
        <v>14</v>
      </c>
      <c r="AN32" s="78">
        <v>198</v>
      </c>
      <c r="AO32" s="78">
        <f t="shared" si="20"/>
        <v>213</v>
      </c>
      <c r="AP32" s="62">
        <f t="shared" si="21"/>
        <v>4.6948356807511738E-3</v>
      </c>
      <c r="AQ32" s="62">
        <f t="shared" si="22"/>
        <v>6.5727699530516437E-2</v>
      </c>
      <c r="AR32" s="62">
        <f t="shared" si="23"/>
        <v>0.92957746478873238</v>
      </c>
      <c r="AS32" s="78">
        <v>0</v>
      </c>
      <c r="AT32" s="78">
        <v>16</v>
      </c>
      <c r="AU32" s="78">
        <v>206</v>
      </c>
      <c r="AV32" s="78">
        <f t="shared" si="24"/>
        <v>222</v>
      </c>
      <c r="AW32" s="62">
        <f t="shared" si="25"/>
        <v>0</v>
      </c>
      <c r="AX32" s="62">
        <f t="shared" si="26"/>
        <v>7.2072072072072071E-2</v>
      </c>
      <c r="AY32" s="46">
        <f t="shared" si="27"/>
        <v>0.92792792792792789</v>
      </c>
      <c r="AZ32" s="78">
        <f>AZ5+AZ8+AZ11+AZ14+AZ17+AZ20+AZ23+AZ26+AZ29</f>
        <v>1</v>
      </c>
      <c r="BA32" s="78">
        <f>BA5+BA8+BA11+BA14+BA17+BA20+BA23+BA26+BA29</f>
        <v>14</v>
      </c>
      <c r="BB32" s="78">
        <v>226</v>
      </c>
      <c r="BC32" s="78">
        <f t="shared" si="28"/>
        <v>241</v>
      </c>
      <c r="BD32" s="62">
        <f t="shared" si="29"/>
        <v>4.1493775933609959E-3</v>
      </c>
      <c r="BE32" s="62">
        <f t="shared" si="30"/>
        <v>5.8091286307053944E-2</v>
      </c>
      <c r="BF32" s="46">
        <f t="shared" si="31"/>
        <v>0.93775933609958506</v>
      </c>
    </row>
    <row r="33" spans="1:58" ht="18" customHeight="1" x14ac:dyDescent="0.4">
      <c r="A33" s="109"/>
      <c r="B33" s="84" t="s">
        <v>37</v>
      </c>
      <c r="C33" s="78">
        <f t="shared" si="32"/>
        <v>18</v>
      </c>
      <c r="D33" s="78">
        <f t="shared" si="32"/>
        <v>18</v>
      </c>
      <c r="E33" s="78">
        <f t="shared" si="32"/>
        <v>483</v>
      </c>
      <c r="F33" s="78">
        <f t="shared" si="0"/>
        <v>519</v>
      </c>
      <c r="G33" s="63">
        <f t="shared" si="1"/>
        <v>3.4682080924855488E-2</v>
      </c>
      <c r="H33" s="63">
        <f t="shared" si="2"/>
        <v>3.4682080924855488E-2</v>
      </c>
      <c r="I33" s="63">
        <f t="shared" si="3"/>
        <v>0.93063583815028905</v>
      </c>
      <c r="J33" s="78">
        <f t="shared" si="33"/>
        <v>17</v>
      </c>
      <c r="K33" s="78">
        <f t="shared" si="33"/>
        <v>18</v>
      </c>
      <c r="L33" s="78">
        <f t="shared" si="33"/>
        <v>499</v>
      </c>
      <c r="M33" s="78">
        <f t="shared" si="4"/>
        <v>534</v>
      </c>
      <c r="N33" s="63">
        <f t="shared" si="5"/>
        <v>3.1835205992509365E-2</v>
      </c>
      <c r="O33" s="63">
        <f>K33/M33</f>
        <v>3.3707865168539325E-2</v>
      </c>
      <c r="P33" s="63">
        <f t="shared" si="7"/>
        <v>0.93445692883895126</v>
      </c>
      <c r="Q33" s="78">
        <f t="shared" si="34"/>
        <v>19</v>
      </c>
      <c r="R33" s="78">
        <f t="shared" si="34"/>
        <v>20</v>
      </c>
      <c r="S33" s="78">
        <f t="shared" si="34"/>
        <v>499</v>
      </c>
      <c r="T33" s="78">
        <f t="shared" si="8"/>
        <v>538</v>
      </c>
      <c r="U33" s="63">
        <f t="shared" si="9"/>
        <v>3.5315985130111527E-2</v>
      </c>
      <c r="V33" s="63">
        <f t="shared" si="10"/>
        <v>3.717472118959108E-2</v>
      </c>
      <c r="W33" s="63">
        <f t="shared" si="11"/>
        <v>0.92750929368029744</v>
      </c>
      <c r="X33" s="78">
        <v>18</v>
      </c>
      <c r="Y33" s="78">
        <v>20</v>
      </c>
      <c r="Z33" s="78">
        <v>493</v>
      </c>
      <c r="AA33" s="78">
        <f t="shared" si="12"/>
        <v>531</v>
      </c>
      <c r="AB33" s="63">
        <f t="shared" si="13"/>
        <v>3.3898305084745763E-2</v>
      </c>
      <c r="AC33" s="63">
        <f t="shared" si="14"/>
        <v>3.7664783427495289E-2</v>
      </c>
      <c r="AD33" s="63">
        <f t="shared" si="15"/>
        <v>0.92843691148775898</v>
      </c>
      <c r="AE33" s="78">
        <v>14</v>
      </c>
      <c r="AF33" s="78">
        <v>21</v>
      </c>
      <c r="AG33" s="78">
        <v>488</v>
      </c>
      <c r="AH33" s="78">
        <f t="shared" si="16"/>
        <v>523</v>
      </c>
      <c r="AI33" s="63">
        <f t="shared" si="17"/>
        <v>2.676864244741874E-2</v>
      </c>
      <c r="AJ33" s="63">
        <f t="shared" si="18"/>
        <v>4.0152963671128104E-2</v>
      </c>
      <c r="AK33" s="63">
        <f t="shared" si="19"/>
        <v>0.93307839388145319</v>
      </c>
      <c r="AL33" s="78">
        <v>12</v>
      </c>
      <c r="AM33" s="78">
        <v>19</v>
      </c>
      <c r="AN33" s="78">
        <v>489</v>
      </c>
      <c r="AO33" s="78">
        <f t="shared" si="20"/>
        <v>520</v>
      </c>
      <c r="AP33" s="63">
        <f t="shared" si="21"/>
        <v>2.3076923076923078E-2</v>
      </c>
      <c r="AQ33" s="63">
        <f t="shared" si="22"/>
        <v>3.653846153846154E-2</v>
      </c>
      <c r="AR33" s="63">
        <f t="shared" si="23"/>
        <v>0.94038461538461537</v>
      </c>
      <c r="AS33" s="78">
        <v>10</v>
      </c>
      <c r="AT33" s="78">
        <v>22</v>
      </c>
      <c r="AU33" s="78">
        <v>482</v>
      </c>
      <c r="AV33" s="78">
        <f t="shared" si="24"/>
        <v>514</v>
      </c>
      <c r="AW33" s="63">
        <f t="shared" si="25"/>
        <v>1.9455252918287938E-2</v>
      </c>
      <c r="AX33" s="63">
        <f t="shared" si="26"/>
        <v>4.2801556420233464E-2</v>
      </c>
      <c r="AY33" s="47">
        <f t="shared" si="27"/>
        <v>0.9377431906614786</v>
      </c>
      <c r="AZ33" s="78">
        <v>10</v>
      </c>
      <c r="BA33" s="78">
        <f>BA6+BA9+BA12+BA15+BA18+BA21+BA24+BA27+BA30</f>
        <v>21</v>
      </c>
      <c r="BB33" s="78">
        <v>466</v>
      </c>
      <c r="BC33" s="78">
        <f t="shared" si="28"/>
        <v>497</v>
      </c>
      <c r="BD33" s="63">
        <f t="shared" si="29"/>
        <v>2.0120724346076459E-2</v>
      </c>
      <c r="BE33" s="63">
        <f t="shared" si="30"/>
        <v>4.2253521126760563E-2</v>
      </c>
      <c r="BF33" s="47">
        <f t="shared" si="31"/>
        <v>0.93762575452716301</v>
      </c>
    </row>
    <row r="34" spans="1:58" s="69" customFormat="1" ht="18" customHeight="1" x14ac:dyDescent="0.4">
      <c r="A34" s="130"/>
      <c r="B34" s="50" t="s">
        <v>23</v>
      </c>
      <c r="C34" s="45">
        <f>C32+C33</f>
        <v>19</v>
      </c>
      <c r="D34" s="45">
        <f>D32+D33</f>
        <v>27</v>
      </c>
      <c r="E34" s="45">
        <f>E32+E33</f>
        <v>639</v>
      </c>
      <c r="F34" s="45">
        <f t="shared" si="0"/>
        <v>685</v>
      </c>
      <c r="G34" s="162">
        <f t="shared" si="1"/>
        <v>2.7737226277372264E-2</v>
      </c>
      <c r="H34" s="162">
        <f t="shared" si="2"/>
        <v>3.9416058394160583E-2</v>
      </c>
      <c r="I34" s="162">
        <f t="shared" si="3"/>
        <v>0.93284671532846719</v>
      </c>
      <c r="J34" s="45">
        <f>J32+J33</f>
        <v>19</v>
      </c>
      <c r="K34" s="45">
        <f>K32+K33</f>
        <v>29</v>
      </c>
      <c r="L34" s="45">
        <f>L32+L33</f>
        <v>657</v>
      </c>
      <c r="M34" s="45">
        <f t="shared" si="4"/>
        <v>705</v>
      </c>
      <c r="N34" s="162">
        <f t="shared" si="5"/>
        <v>2.6950354609929079E-2</v>
      </c>
      <c r="O34" s="162">
        <f>K34/M34</f>
        <v>4.1134751773049642E-2</v>
      </c>
      <c r="P34" s="162">
        <f t="shared" si="7"/>
        <v>0.93191489361702129</v>
      </c>
      <c r="Q34" s="45">
        <f>Q32+Q33</f>
        <v>21</v>
      </c>
      <c r="R34" s="45">
        <f>R32+R33</f>
        <v>29</v>
      </c>
      <c r="S34" s="45">
        <f>S32+S33</f>
        <v>668</v>
      </c>
      <c r="T34" s="45">
        <f t="shared" si="8"/>
        <v>718</v>
      </c>
      <c r="U34" s="162">
        <f t="shared" si="9"/>
        <v>2.9247910863509748E-2</v>
      </c>
      <c r="V34" s="162">
        <f t="shared" si="10"/>
        <v>4.0389972144846797E-2</v>
      </c>
      <c r="W34" s="162">
        <f t="shared" si="11"/>
        <v>0.93036211699164351</v>
      </c>
      <c r="X34" s="45">
        <f>X32+X33</f>
        <v>19</v>
      </c>
      <c r="Y34" s="45">
        <f>Y32+Y33</f>
        <v>31</v>
      </c>
      <c r="Z34" s="45">
        <f>Z32+Z33</f>
        <v>682</v>
      </c>
      <c r="AA34" s="45">
        <f t="shared" si="12"/>
        <v>732</v>
      </c>
      <c r="AB34" s="162">
        <f t="shared" si="13"/>
        <v>2.5956284153005466E-2</v>
      </c>
      <c r="AC34" s="162">
        <f t="shared" si="14"/>
        <v>4.2349726775956283E-2</v>
      </c>
      <c r="AD34" s="162">
        <f t="shared" si="15"/>
        <v>0.93169398907103829</v>
      </c>
      <c r="AE34" s="45">
        <f>AE32+AE33</f>
        <v>16</v>
      </c>
      <c r="AF34" s="45">
        <f>AF32+AF33</f>
        <v>33</v>
      </c>
      <c r="AG34" s="45">
        <f>AG32+AG33</f>
        <v>683</v>
      </c>
      <c r="AH34" s="45">
        <f t="shared" si="16"/>
        <v>732</v>
      </c>
      <c r="AI34" s="162">
        <f t="shared" si="17"/>
        <v>2.185792349726776E-2</v>
      </c>
      <c r="AJ34" s="162">
        <f t="shared" si="18"/>
        <v>4.5081967213114756E-2</v>
      </c>
      <c r="AK34" s="162">
        <f t="shared" si="19"/>
        <v>0.93306010928961747</v>
      </c>
      <c r="AL34" s="45">
        <f>AL32+AL33</f>
        <v>13</v>
      </c>
      <c r="AM34" s="45">
        <f>AM32+AM33</f>
        <v>33</v>
      </c>
      <c r="AN34" s="45">
        <f>AN32+AN33</f>
        <v>687</v>
      </c>
      <c r="AO34" s="45">
        <f t="shared" si="20"/>
        <v>733</v>
      </c>
      <c r="AP34" s="162">
        <f t="shared" si="21"/>
        <v>1.7735334242837655E-2</v>
      </c>
      <c r="AQ34" s="162">
        <f t="shared" si="22"/>
        <v>4.5020463847203276E-2</v>
      </c>
      <c r="AR34" s="162">
        <f t="shared" si="23"/>
        <v>0.93724420190995905</v>
      </c>
      <c r="AS34" s="45">
        <f>AS32+AS33</f>
        <v>10</v>
      </c>
      <c r="AT34" s="45">
        <f>AT32+AT33</f>
        <v>38</v>
      </c>
      <c r="AU34" s="45">
        <f>AU32+AU33</f>
        <v>688</v>
      </c>
      <c r="AV34" s="45">
        <f t="shared" si="24"/>
        <v>736</v>
      </c>
      <c r="AW34" s="162">
        <f t="shared" si="25"/>
        <v>1.358695652173913E-2</v>
      </c>
      <c r="AX34" s="162">
        <f t="shared" si="26"/>
        <v>5.1630434782608696E-2</v>
      </c>
      <c r="AY34" s="70">
        <f t="shared" si="27"/>
        <v>0.93478260869565222</v>
      </c>
      <c r="AZ34" s="45">
        <f>AZ32+AZ33</f>
        <v>11</v>
      </c>
      <c r="BA34" s="45">
        <f>BA32+BA33</f>
        <v>35</v>
      </c>
      <c r="BB34" s="45">
        <f>BB32+BB33</f>
        <v>692</v>
      </c>
      <c r="BC34" s="45">
        <f t="shared" si="28"/>
        <v>738</v>
      </c>
      <c r="BD34" s="162">
        <f t="shared" si="29"/>
        <v>1.4905149051490514E-2</v>
      </c>
      <c r="BE34" s="162">
        <f t="shared" si="30"/>
        <v>4.7425474254742549E-2</v>
      </c>
      <c r="BF34" s="70">
        <f t="shared" si="31"/>
        <v>0.93766937669376693</v>
      </c>
    </row>
    <row r="36" spans="1:58" s="7" customFormat="1" ht="14.5" x14ac:dyDescent="0.35">
      <c r="A36" s="8" t="s">
        <v>17</v>
      </c>
    </row>
    <row r="37" spans="1:58" s="7" customFormat="1" ht="14.5" x14ac:dyDescent="0.35">
      <c r="A37" s="7" t="s">
        <v>82</v>
      </c>
    </row>
    <row r="39" spans="1:58" s="7" customFormat="1" ht="14.5" x14ac:dyDescent="0.35">
      <c r="A39" s="7" t="s">
        <v>69</v>
      </c>
    </row>
    <row r="40" spans="1:58" s="7" customFormat="1" ht="14.5" x14ac:dyDescent="0.35">
      <c r="A40" s="7" t="s">
        <v>70</v>
      </c>
    </row>
    <row r="42" spans="1:58" s="18" customFormat="1" ht="14.5" x14ac:dyDescent="0.35">
      <c r="A42" s="18" t="s">
        <v>204</v>
      </c>
      <c r="M42" s="20"/>
      <c r="N42" s="20"/>
      <c r="O42" s="20"/>
      <c r="R42" s="7"/>
      <c r="S42" s="7"/>
      <c r="T42" s="7"/>
      <c r="W42" s="7"/>
      <c r="X42" s="7"/>
      <c r="Y42" s="7"/>
      <c r="AB42" s="7"/>
      <c r="AC42" s="7"/>
      <c r="AD42" s="7"/>
      <c r="AG42" s="7"/>
      <c r="AH42" s="7"/>
      <c r="AI42" s="7"/>
      <c r="AL42" s="7"/>
      <c r="AM42" s="7"/>
      <c r="AN42" s="7"/>
    </row>
  </sheetData>
  <phoneticPr fontId="30" type="noConversion"/>
  <pageMargins left="0.70866141732283472" right="0.70866141732283472" top="0.78740157480314965" bottom="0.78740157480314965" header="0.31496062992125984" footer="0.31496062992125984"/>
  <pageSetup paperSize="9" scale="25" orientation="portrait" r:id="rId1"/>
  <ignoredErrors>
    <ignoredError sqref="F4:AY33" calculatedColumn="1"/>
    <ignoredError sqref="C3:AY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F35"/>
  <sheetViews>
    <sheetView zoomScaleNormal="100" zoomScalePageLayoutView="115" workbookViewId="0"/>
  </sheetViews>
  <sheetFormatPr baseColWidth="10" defaultColWidth="8.83203125" defaultRowHeight="13" x14ac:dyDescent="0.3"/>
  <cols>
    <col min="1" max="2" width="10.58203125" style="6" customWidth="1"/>
    <col min="3" max="4" width="8.1640625" style="6" customWidth="1"/>
    <col min="5" max="5" width="8.1640625" style="5" customWidth="1"/>
    <col min="6" max="7" width="8.1640625" style="6" customWidth="1"/>
    <col min="8" max="8" width="8.1640625" style="5" customWidth="1"/>
    <col min="9" max="10" width="8.1640625" style="6" customWidth="1"/>
    <col min="11" max="11" width="8.1640625" style="5" customWidth="1"/>
    <col min="12" max="13" width="8.1640625" style="6" customWidth="1"/>
    <col min="14" max="14" width="8.1640625" style="5" customWidth="1"/>
    <col min="15" max="16" width="8.1640625" style="6" customWidth="1"/>
    <col min="17" max="17" width="8.1640625" style="5" customWidth="1"/>
    <col min="18" max="19" width="8.1640625" style="6" customWidth="1"/>
    <col min="20" max="20" width="8.1640625" style="5" customWidth="1"/>
    <col min="21" max="22" width="8.1640625" style="6" customWidth="1"/>
    <col min="23" max="23" width="8.1640625" style="5" customWidth="1"/>
    <col min="24" max="25" width="8.1640625" style="6" customWidth="1"/>
    <col min="26" max="26" width="8.1640625" style="5" customWidth="1"/>
    <col min="27" max="28" width="8.1640625" style="6" customWidth="1"/>
    <col min="29" max="29" width="8.1640625" style="5" customWidth="1"/>
    <col min="30" max="31" width="8.1640625" style="6" customWidth="1"/>
    <col min="32" max="32" width="8.1640625" style="5" customWidth="1"/>
    <col min="33" max="1019" width="10.5" style="6" customWidth="1"/>
    <col min="1020" max="16384" width="8.83203125" style="6"/>
  </cols>
  <sheetData>
    <row r="1" spans="1:32" s="10" customFormat="1" ht="30.65" customHeight="1" x14ac:dyDescent="0.35">
      <c r="A1" s="9" t="s">
        <v>202</v>
      </c>
      <c r="E1" s="9"/>
      <c r="H1" s="9"/>
      <c r="K1" s="9"/>
      <c r="N1" s="9"/>
      <c r="Q1" s="9"/>
      <c r="T1" s="9"/>
      <c r="W1" s="9"/>
      <c r="Z1" s="9"/>
      <c r="AC1" s="9"/>
      <c r="AF1" s="9"/>
    </row>
    <row r="2" spans="1:32" s="4" customFormat="1" ht="23.5" customHeight="1" x14ac:dyDescent="0.35">
      <c r="A2" s="4" t="s">
        <v>57</v>
      </c>
      <c r="E2" s="71"/>
      <c r="H2" s="71"/>
      <c r="K2" s="71"/>
      <c r="N2" s="71"/>
      <c r="Q2" s="71"/>
      <c r="T2" s="71"/>
      <c r="W2" s="71"/>
      <c r="Z2" s="71"/>
      <c r="AC2" s="71"/>
      <c r="AF2" s="71"/>
    </row>
    <row r="3" spans="1:32" s="5" customFormat="1" ht="16" customHeight="1" x14ac:dyDescent="0.3">
      <c r="C3" s="124" t="s">
        <v>86</v>
      </c>
      <c r="D3" s="161" t="s">
        <v>101</v>
      </c>
      <c r="E3" s="161" t="s">
        <v>102</v>
      </c>
      <c r="F3" s="124" t="s">
        <v>87</v>
      </c>
      <c r="G3" s="161" t="s">
        <v>103</v>
      </c>
      <c r="H3" s="161" t="s">
        <v>104</v>
      </c>
      <c r="I3" s="124" t="s">
        <v>88</v>
      </c>
      <c r="J3" s="161" t="s">
        <v>105</v>
      </c>
      <c r="K3" s="161" t="s">
        <v>106</v>
      </c>
      <c r="L3" s="124" t="s">
        <v>89</v>
      </c>
      <c r="M3" s="161" t="s">
        <v>107</v>
      </c>
      <c r="N3" s="161" t="s">
        <v>108</v>
      </c>
      <c r="O3" s="124" t="s">
        <v>90</v>
      </c>
      <c r="P3" s="161" t="s">
        <v>109</v>
      </c>
      <c r="Q3" s="163" t="s">
        <v>110</v>
      </c>
      <c r="R3" s="124" t="s">
        <v>91</v>
      </c>
      <c r="S3" s="161" t="s">
        <v>111</v>
      </c>
      <c r="T3" s="163" t="s">
        <v>112</v>
      </c>
      <c r="U3" s="124" t="s">
        <v>92</v>
      </c>
      <c r="V3" s="161" t="s">
        <v>113</v>
      </c>
      <c r="W3" s="163" t="s">
        <v>114</v>
      </c>
      <c r="X3" s="124" t="s">
        <v>93</v>
      </c>
      <c r="Y3" s="161" t="s">
        <v>115</v>
      </c>
      <c r="Z3" s="163" t="s">
        <v>116</v>
      </c>
      <c r="AA3" s="124" t="s">
        <v>94</v>
      </c>
      <c r="AB3" s="161" t="s">
        <v>117</v>
      </c>
      <c r="AC3" s="164" t="s">
        <v>118</v>
      </c>
      <c r="AD3" s="124">
        <v>2025</v>
      </c>
      <c r="AE3" s="161" t="s">
        <v>117</v>
      </c>
      <c r="AF3" s="164" t="s">
        <v>118</v>
      </c>
    </row>
    <row r="4" spans="1:32" ht="16" customHeight="1" x14ac:dyDescent="0.3">
      <c r="A4" s="97" t="s">
        <v>2</v>
      </c>
      <c r="B4" s="97" t="s">
        <v>58</v>
      </c>
      <c r="C4" s="117" t="s">
        <v>21</v>
      </c>
      <c r="D4" s="118" t="s">
        <v>37</v>
      </c>
      <c r="E4" s="115" t="s">
        <v>23</v>
      </c>
      <c r="F4" s="117" t="s">
        <v>21</v>
      </c>
      <c r="G4" s="118" t="s">
        <v>37</v>
      </c>
      <c r="H4" s="115" t="s">
        <v>23</v>
      </c>
      <c r="I4" s="117" t="s">
        <v>21</v>
      </c>
      <c r="J4" s="118" t="s">
        <v>37</v>
      </c>
      <c r="K4" s="115" t="s">
        <v>23</v>
      </c>
      <c r="L4" s="117" t="s">
        <v>21</v>
      </c>
      <c r="M4" s="118" t="s">
        <v>37</v>
      </c>
      <c r="N4" s="115" t="s">
        <v>23</v>
      </c>
      <c r="O4" s="117" t="s">
        <v>21</v>
      </c>
      <c r="P4" s="118" t="s">
        <v>37</v>
      </c>
      <c r="Q4" s="115" t="s">
        <v>23</v>
      </c>
      <c r="R4" s="117" t="s">
        <v>21</v>
      </c>
      <c r="S4" s="118" t="s">
        <v>37</v>
      </c>
      <c r="T4" s="115" t="s">
        <v>23</v>
      </c>
      <c r="U4" s="117" t="s">
        <v>21</v>
      </c>
      <c r="V4" s="118" t="s">
        <v>37</v>
      </c>
      <c r="W4" s="115" t="s">
        <v>23</v>
      </c>
      <c r="X4" s="117" t="s">
        <v>21</v>
      </c>
      <c r="Y4" s="118" t="s">
        <v>37</v>
      </c>
      <c r="Z4" s="115" t="s">
        <v>23</v>
      </c>
      <c r="AA4" s="117" t="s">
        <v>21</v>
      </c>
      <c r="AB4" s="118" t="s">
        <v>37</v>
      </c>
      <c r="AC4" s="53" t="s">
        <v>23</v>
      </c>
      <c r="AD4" s="117" t="s">
        <v>21</v>
      </c>
      <c r="AE4" s="118" t="s">
        <v>37</v>
      </c>
      <c r="AF4" s="53" t="s">
        <v>23</v>
      </c>
    </row>
    <row r="5" spans="1:32" ht="16" customHeight="1" x14ac:dyDescent="0.3">
      <c r="A5" s="25" t="s">
        <v>4</v>
      </c>
      <c r="B5" s="25" t="s">
        <v>59</v>
      </c>
      <c r="C5" s="116">
        <v>3</v>
      </c>
      <c r="D5" s="116">
        <v>3</v>
      </c>
      <c r="E5" s="165">
        <f>SUM(C5:D5)</f>
        <v>6</v>
      </c>
      <c r="F5" s="116">
        <v>3</v>
      </c>
      <c r="G5" s="116">
        <v>6</v>
      </c>
      <c r="H5" s="165">
        <f>SUM(F5:G5)</f>
        <v>9</v>
      </c>
      <c r="I5" s="116">
        <v>8</v>
      </c>
      <c r="J5" s="116">
        <v>4</v>
      </c>
      <c r="K5" s="165">
        <f>SUM(I5:J5)</f>
        <v>12</v>
      </c>
      <c r="L5" s="116">
        <v>3</v>
      </c>
      <c r="M5" s="116">
        <v>1</v>
      </c>
      <c r="N5" s="165">
        <f>SUM(L5:M5)</f>
        <v>4</v>
      </c>
      <c r="O5" s="116">
        <v>5</v>
      </c>
      <c r="P5" s="116">
        <v>3</v>
      </c>
      <c r="Q5" s="165">
        <f>SUM(O5:P5)</f>
        <v>8</v>
      </c>
      <c r="R5" s="116">
        <v>3</v>
      </c>
      <c r="S5" s="116">
        <v>3</v>
      </c>
      <c r="T5" s="165">
        <f>SUM(R5:S5)</f>
        <v>6</v>
      </c>
      <c r="U5" s="116">
        <v>4</v>
      </c>
      <c r="V5" s="116">
        <v>5</v>
      </c>
      <c r="W5" s="165">
        <f>SUM(U5:V5)</f>
        <v>9</v>
      </c>
      <c r="X5" s="116">
        <v>4</v>
      </c>
      <c r="Y5" s="116">
        <v>8</v>
      </c>
      <c r="Z5" s="165">
        <f>SUM(X5:Y5)</f>
        <v>12</v>
      </c>
      <c r="AA5" s="116">
        <v>2</v>
      </c>
      <c r="AB5" s="116">
        <v>3</v>
      </c>
      <c r="AC5" s="166">
        <f>SUM(AA5:AB5)</f>
        <v>5</v>
      </c>
      <c r="AD5" s="116">
        <v>4</v>
      </c>
      <c r="AE5" s="116">
        <v>6</v>
      </c>
      <c r="AF5" s="166">
        <f>SUM(AD5:AE5)</f>
        <v>10</v>
      </c>
    </row>
    <row r="6" spans="1:32" ht="16" customHeight="1" x14ac:dyDescent="0.3">
      <c r="A6" s="33"/>
      <c r="B6" s="25" t="s">
        <v>60</v>
      </c>
      <c r="C6" s="78">
        <v>2</v>
      </c>
      <c r="D6" s="78">
        <v>2</v>
      </c>
      <c r="E6" s="97">
        <f>SUM(C6:D6)</f>
        <v>4</v>
      </c>
      <c r="F6" s="78">
        <v>2</v>
      </c>
      <c r="G6" s="78">
        <v>3</v>
      </c>
      <c r="H6" s="97">
        <f>SUM(F6:G6)</f>
        <v>5</v>
      </c>
      <c r="I6" s="78">
        <v>2</v>
      </c>
      <c r="J6" s="78">
        <v>2</v>
      </c>
      <c r="K6" s="97">
        <f>SUM(I6:J6)</f>
        <v>4</v>
      </c>
      <c r="L6" s="78">
        <v>3</v>
      </c>
      <c r="M6" s="78">
        <v>1</v>
      </c>
      <c r="N6" s="97">
        <f>SUM(L6:M6)</f>
        <v>4</v>
      </c>
      <c r="O6" s="78">
        <v>3</v>
      </c>
      <c r="P6" s="78">
        <v>2</v>
      </c>
      <c r="Q6" s="97">
        <f>SUM(O6:P6)</f>
        <v>5</v>
      </c>
      <c r="R6" s="78">
        <v>2</v>
      </c>
      <c r="S6" s="78">
        <v>2</v>
      </c>
      <c r="T6" s="97">
        <f>SUM(R6:S6)</f>
        <v>4</v>
      </c>
      <c r="U6" s="78">
        <v>2</v>
      </c>
      <c r="V6" s="78">
        <v>2</v>
      </c>
      <c r="W6" s="97">
        <f>SUM(U6:V6)</f>
        <v>4</v>
      </c>
      <c r="X6" s="78">
        <v>3</v>
      </c>
      <c r="Y6" s="78">
        <v>4</v>
      </c>
      <c r="Z6" s="97">
        <f>SUM(X6:Y6)</f>
        <v>7</v>
      </c>
      <c r="AA6" s="78">
        <v>0</v>
      </c>
      <c r="AB6" s="78">
        <v>2</v>
      </c>
      <c r="AC6" s="29">
        <f>SUM(AA6:AB6)</f>
        <v>2</v>
      </c>
      <c r="AD6" s="78">
        <v>2</v>
      </c>
      <c r="AE6" s="78">
        <v>0</v>
      </c>
      <c r="AF6" s="29">
        <f>SUM(AD6:AE6)</f>
        <v>2</v>
      </c>
    </row>
    <row r="7" spans="1:32" ht="16" customHeight="1" x14ac:dyDescent="0.3">
      <c r="A7" s="33"/>
      <c r="B7" s="25" t="s">
        <v>85</v>
      </c>
      <c r="C7" s="62">
        <f t="shared" ref="C7:AC7" si="0">C6/C5</f>
        <v>0.66666666666666663</v>
      </c>
      <c r="D7" s="63">
        <f t="shared" si="0"/>
        <v>0.66666666666666663</v>
      </c>
      <c r="E7" s="68">
        <f t="shared" si="0"/>
        <v>0.66666666666666663</v>
      </c>
      <c r="F7" s="62">
        <f t="shared" si="0"/>
        <v>0.66666666666666663</v>
      </c>
      <c r="G7" s="63">
        <f t="shared" si="0"/>
        <v>0.5</v>
      </c>
      <c r="H7" s="68">
        <f t="shared" si="0"/>
        <v>0.55555555555555558</v>
      </c>
      <c r="I7" s="62">
        <f t="shared" si="0"/>
        <v>0.25</v>
      </c>
      <c r="J7" s="63">
        <f t="shared" si="0"/>
        <v>0.5</v>
      </c>
      <c r="K7" s="68">
        <f t="shared" si="0"/>
        <v>0.33333333333333331</v>
      </c>
      <c r="L7" s="62">
        <f t="shared" si="0"/>
        <v>1</v>
      </c>
      <c r="M7" s="63">
        <f t="shared" si="0"/>
        <v>1</v>
      </c>
      <c r="N7" s="68">
        <f t="shared" si="0"/>
        <v>1</v>
      </c>
      <c r="O7" s="62">
        <f t="shared" si="0"/>
        <v>0.6</v>
      </c>
      <c r="P7" s="63">
        <f t="shared" si="0"/>
        <v>0.66666666666666663</v>
      </c>
      <c r="Q7" s="68">
        <f t="shared" si="0"/>
        <v>0.625</v>
      </c>
      <c r="R7" s="62">
        <f t="shared" si="0"/>
        <v>0.66666666666666663</v>
      </c>
      <c r="S7" s="63">
        <f t="shared" si="0"/>
        <v>0.66666666666666663</v>
      </c>
      <c r="T7" s="68">
        <f t="shared" si="0"/>
        <v>0.66666666666666663</v>
      </c>
      <c r="U7" s="62">
        <f t="shared" si="0"/>
        <v>0.5</v>
      </c>
      <c r="V7" s="63">
        <f t="shared" si="0"/>
        <v>0.4</v>
      </c>
      <c r="W7" s="68">
        <f t="shared" si="0"/>
        <v>0.44444444444444442</v>
      </c>
      <c r="X7" s="62">
        <f t="shared" si="0"/>
        <v>0.75</v>
      </c>
      <c r="Y7" s="63">
        <f t="shared" si="0"/>
        <v>0.5</v>
      </c>
      <c r="Z7" s="68">
        <f t="shared" si="0"/>
        <v>0.58333333333333337</v>
      </c>
      <c r="AA7" s="62">
        <f t="shared" si="0"/>
        <v>0</v>
      </c>
      <c r="AB7" s="63">
        <f t="shared" si="0"/>
        <v>0.66666666666666663</v>
      </c>
      <c r="AC7" s="67">
        <f t="shared" si="0"/>
        <v>0.4</v>
      </c>
      <c r="AD7" s="62">
        <f t="shared" ref="AD7:AF7" si="1">AD6/AD5</f>
        <v>0.5</v>
      </c>
      <c r="AE7" s="63">
        <f t="shared" si="1"/>
        <v>0</v>
      </c>
      <c r="AF7" s="67">
        <f t="shared" si="1"/>
        <v>0.2</v>
      </c>
    </row>
    <row r="8" spans="1:32" ht="16" customHeight="1" x14ac:dyDescent="0.3">
      <c r="A8" s="25" t="s">
        <v>10</v>
      </c>
      <c r="B8" s="25" t="s">
        <v>59</v>
      </c>
      <c r="C8" s="78">
        <v>10</v>
      </c>
      <c r="D8" s="78">
        <v>1</v>
      </c>
      <c r="E8" s="97">
        <f>SUM(C8:D8)</f>
        <v>11</v>
      </c>
      <c r="F8" s="78">
        <v>11</v>
      </c>
      <c r="G8" s="78">
        <v>5</v>
      </c>
      <c r="H8" s="97">
        <f>SUM(F8:G8)</f>
        <v>16</v>
      </c>
      <c r="I8" s="78">
        <v>13</v>
      </c>
      <c r="J8" s="78">
        <v>14</v>
      </c>
      <c r="K8" s="97">
        <f>SUM(I8:J8)</f>
        <v>27</v>
      </c>
      <c r="L8" s="78">
        <v>6</v>
      </c>
      <c r="M8" s="78">
        <v>13</v>
      </c>
      <c r="N8" s="97">
        <f>SUM(L8:M8)</f>
        <v>19</v>
      </c>
      <c r="O8" s="78">
        <v>8</v>
      </c>
      <c r="P8" s="78">
        <v>8</v>
      </c>
      <c r="Q8" s="97">
        <f>SUM(O8:P8)</f>
        <v>16</v>
      </c>
      <c r="R8" s="78">
        <v>14</v>
      </c>
      <c r="S8" s="78">
        <v>14</v>
      </c>
      <c r="T8" s="97">
        <f>SUM(R8:S8)</f>
        <v>28</v>
      </c>
      <c r="U8" s="78">
        <v>5</v>
      </c>
      <c r="V8" s="78">
        <v>15</v>
      </c>
      <c r="W8" s="97">
        <f>SUM(U8:V8)</f>
        <v>20</v>
      </c>
      <c r="X8" s="78">
        <v>14</v>
      </c>
      <c r="Y8" s="78">
        <v>7</v>
      </c>
      <c r="Z8" s="97">
        <f>SUM(X8:Y8)</f>
        <v>21</v>
      </c>
      <c r="AA8" s="78">
        <v>7</v>
      </c>
      <c r="AB8" s="78">
        <v>14</v>
      </c>
      <c r="AC8" s="29">
        <f>SUM(AA8:AB8)</f>
        <v>21</v>
      </c>
      <c r="AD8" s="78">
        <v>10</v>
      </c>
      <c r="AE8" s="78">
        <v>9</v>
      </c>
      <c r="AF8" s="29">
        <f>SUM(AD8:AE8)</f>
        <v>19</v>
      </c>
    </row>
    <row r="9" spans="1:32" ht="16" customHeight="1" x14ac:dyDescent="0.3">
      <c r="A9" s="33"/>
      <c r="B9" s="25" t="s">
        <v>60</v>
      </c>
      <c r="C9" s="78">
        <v>6</v>
      </c>
      <c r="D9" s="78">
        <v>1</v>
      </c>
      <c r="E9" s="97">
        <f>SUM(C9:D9)</f>
        <v>7</v>
      </c>
      <c r="F9" s="78">
        <v>6</v>
      </c>
      <c r="G9" s="78">
        <v>3</v>
      </c>
      <c r="H9" s="97">
        <f>SUM(F9:G9)</f>
        <v>9</v>
      </c>
      <c r="I9" s="78">
        <v>5</v>
      </c>
      <c r="J9" s="78">
        <v>7</v>
      </c>
      <c r="K9" s="97">
        <f>SUM(I9:J9)</f>
        <v>12</v>
      </c>
      <c r="L9" s="78">
        <v>2</v>
      </c>
      <c r="M9" s="78">
        <v>7</v>
      </c>
      <c r="N9" s="97">
        <f>SUM(L9:M9)</f>
        <v>9</v>
      </c>
      <c r="O9" s="78">
        <v>5</v>
      </c>
      <c r="P9" s="78">
        <v>4</v>
      </c>
      <c r="Q9" s="97">
        <f>SUM(O9:P9)</f>
        <v>9</v>
      </c>
      <c r="R9" s="78">
        <v>4</v>
      </c>
      <c r="S9" s="78">
        <v>6</v>
      </c>
      <c r="T9" s="97">
        <f>SUM(R9:S9)</f>
        <v>10</v>
      </c>
      <c r="U9" s="78">
        <v>3</v>
      </c>
      <c r="V9" s="78">
        <v>9</v>
      </c>
      <c r="W9" s="97">
        <f>SUM(U9:V9)</f>
        <v>12</v>
      </c>
      <c r="X9" s="78">
        <v>9</v>
      </c>
      <c r="Y9" s="78">
        <v>2</v>
      </c>
      <c r="Z9" s="97">
        <f>SUM(X9:Y9)</f>
        <v>11</v>
      </c>
      <c r="AA9" s="78">
        <v>3</v>
      </c>
      <c r="AB9" s="78">
        <v>8</v>
      </c>
      <c r="AC9" s="29">
        <f>SUM(AA9:AB9)</f>
        <v>11</v>
      </c>
      <c r="AD9" s="78">
        <v>3</v>
      </c>
      <c r="AE9" s="78">
        <v>4</v>
      </c>
      <c r="AF9" s="29">
        <f>SUM(AD9:AE9)</f>
        <v>7</v>
      </c>
    </row>
    <row r="10" spans="1:32" ht="16" customHeight="1" x14ac:dyDescent="0.3">
      <c r="A10" s="33"/>
      <c r="B10" s="25" t="s">
        <v>85</v>
      </c>
      <c r="C10" s="62">
        <f t="shared" ref="C10:AC10" si="2">C9/C8</f>
        <v>0.6</v>
      </c>
      <c r="D10" s="63">
        <f t="shared" si="2"/>
        <v>1</v>
      </c>
      <c r="E10" s="68">
        <f t="shared" si="2"/>
        <v>0.63636363636363635</v>
      </c>
      <c r="F10" s="62">
        <f t="shared" si="2"/>
        <v>0.54545454545454541</v>
      </c>
      <c r="G10" s="63">
        <f t="shared" si="2"/>
        <v>0.6</v>
      </c>
      <c r="H10" s="68">
        <f t="shared" si="2"/>
        <v>0.5625</v>
      </c>
      <c r="I10" s="62">
        <f t="shared" si="2"/>
        <v>0.38461538461538464</v>
      </c>
      <c r="J10" s="63">
        <f t="shared" si="2"/>
        <v>0.5</v>
      </c>
      <c r="K10" s="68">
        <f t="shared" si="2"/>
        <v>0.44444444444444442</v>
      </c>
      <c r="L10" s="62">
        <f t="shared" si="2"/>
        <v>0.33333333333333331</v>
      </c>
      <c r="M10" s="63">
        <f t="shared" si="2"/>
        <v>0.53846153846153844</v>
      </c>
      <c r="N10" s="68">
        <f t="shared" si="2"/>
        <v>0.47368421052631576</v>
      </c>
      <c r="O10" s="62">
        <f t="shared" si="2"/>
        <v>0.625</v>
      </c>
      <c r="P10" s="63">
        <f t="shared" si="2"/>
        <v>0.5</v>
      </c>
      <c r="Q10" s="68">
        <f t="shared" si="2"/>
        <v>0.5625</v>
      </c>
      <c r="R10" s="62">
        <f t="shared" si="2"/>
        <v>0.2857142857142857</v>
      </c>
      <c r="S10" s="63">
        <f t="shared" si="2"/>
        <v>0.42857142857142855</v>
      </c>
      <c r="T10" s="68">
        <f t="shared" si="2"/>
        <v>0.35714285714285715</v>
      </c>
      <c r="U10" s="62">
        <f t="shared" si="2"/>
        <v>0.6</v>
      </c>
      <c r="V10" s="63">
        <f t="shared" si="2"/>
        <v>0.6</v>
      </c>
      <c r="W10" s="68">
        <f t="shared" si="2"/>
        <v>0.6</v>
      </c>
      <c r="X10" s="62">
        <f t="shared" si="2"/>
        <v>0.6428571428571429</v>
      </c>
      <c r="Y10" s="63">
        <f t="shared" si="2"/>
        <v>0.2857142857142857</v>
      </c>
      <c r="Z10" s="68">
        <f t="shared" si="2"/>
        <v>0.52380952380952384</v>
      </c>
      <c r="AA10" s="62">
        <f t="shared" si="2"/>
        <v>0.42857142857142855</v>
      </c>
      <c r="AB10" s="63">
        <f t="shared" si="2"/>
        <v>0.5714285714285714</v>
      </c>
      <c r="AC10" s="67">
        <f t="shared" si="2"/>
        <v>0.52380952380952384</v>
      </c>
      <c r="AD10" s="62">
        <f t="shared" ref="AD10:AF10" si="3">AD9/AD8</f>
        <v>0.3</v>
      </c>
      <c r="AE10" s="63">
        <f t="shared" si="3"/>
        <v>0.44444444444444442</v>
      </c>
      <c r="AF10" s="67">
        <f t="shared" si="3"/>
        <v>0.36842105263157893</v>
      </c>
    </row>
    <row r="11" spans="1:32" ht="16" customHeight="1" x14ac:dyDescent="0.3">
      <c r="A11" s="25" t="s">
        <v>11</v>
      </c>
      <c r="B11" s="25" t="s">
        <v>59</v>
      </c>
      <c r="C11" s="78">
        <v>7</v>
      </c>
      <c r="D11" s="78">
        <v>5</v>
      </c>
      <c r="E11" s="97">
        <f>SUM(C11:D11)</f>
        <v>12</v>
      </c>
      <c r="F11" s="78">
        <v>1</v>
      </c>
      <c r="G11" s="78">
        <v>10</v>
      </c>
      <c r="H11" s="97">
        <f>SUM(F11:G11)</f>
        <v>11</v>
      </c>
      <c r="I11" s="78">
        <v>3</v>
      </c>
      <c r="J11" s="78">
        <v>18</v>
      </c>
      <c r="K11" s="97">
        <f>SUM(I11:J11)</f>
        <v>21</v>
      </c>
      <c r="L11" s="78">
        <v>17</v>
      </c>
      <c r="M11" s="78">
        <v>14</v>
      </c>
      <c r="N11" s="97">
        <f>SUM(L11:M11)</f>
        <v>31</v>
      </c>
      <c r="O11" s="78">
        <v>8</v>
      </c>
      <c r="P11" s="78">
        <v>16</v>
      </c>
      <c r="Q11" s="97">
        <f>SUM(O11:P11)</f>
        <v>24</v>
      </c>
      <c r="R11" s="78">
        <v>5</v>
      </c>
      <c r="S11" s="78">
        <v>10</v>
      </c>
      <c r="T11" s="97">
        <f>SUM(R11:S11)</f>
        <v>15</v>
      </c>
      <c r="U11" s="78">
        <v>6</v>
      </c>
      <c r="V11" s="78">
        <v>14</v>
      </c>
      <c r="W11" s="97">
        <f>SUM(U11:V11)</f>
        <v>20</v>
      </c>
      <c r="X11" s="78">
        <v>7</v>
      </c>
      <c r="Y11" s="78">
        <v>7</v>
      </c>
      <c r="Z11" s="97">
        <f>SUM(X11:Y11)</f>
        <v>14</v>
      </c>
      <c r="AA11" s="78">
        <v>9</v>
      </c>
      <c r="AB11" s="78">
        <v>11</v>
      </c>
      <c r="AC11" s="29">
        <f>SUM(AA11:AB11)</f>
        <v>20</v>
      </c>
      <c r="AD11" s="78">
        <v>13</v>
      </c>
      <c r="AE11" s="78">
        <v>18</v>
      </c>
      <c r="AF11" s="29">
        <f>SUM(AD11:AE11)</f>
        <v>31</v>
      </c>
    </row>
    <row r="12" spans="1:32" ht="16" customHeight="1" x14ac:dyDescent="0.3">
      <c r="A12" s="33"/>
      <c r="B12" s="25" t="s">
        <v>60</v>
      </c>
      <c r="C12" s="78">
        <v>2</v>
      </c>
      <c r="D12" s="78">
        <v>3</v>
      </c>
      <c r="E12" s="97">
        <f>SUM(C12:D12)</f>
        <v>5</v>
      </c>
      <c r="F12" s="78">
        <v>1</v>
      </c>
      <c r="G12" s="78">
        <v>4</v>
      </c>
      <c r="H12" s="97">
        <f>SUM(F12:G12)</f>
        <v>5</v>
      </c>
      <c r="I12" s="78">
        <v>1</v>
      </c>
      <c r="J12" s="78">
        <v>6</v>
      </c>
      <c r="K12" s="97">
        <f>SUM(I12:J12)</f>
        <v>7</v>
      </c>
      <c r="L12" s="78">
        <v>4</v>
      </c>
      <c r="M12" s="78">
        <v>4</v>
      </c>
      <c r="N12" s="97">
        <f>SUM(L12:M12)</f>
        <v>8</v>
      </c>
      <c r="O12" s="78">
        <v>2</v>
      </c>
      <c r="P12" s="78">
        <v>5</v>
      </c>
      <c r="Q12" s="97">
        <f>SUM(O12:P12)</f>
        <v>7</v>
      </c>
      <c r="R12" s="78">
        <v>2</v>
      </c>
      <c r="S12" s="78">
        <v>3</v>
      </c>
      <c r="T12" s="97">
        <f>SUM(R12:S12)</f>
        <v>5</v>
      </c>
      <c r="U12" s="78">
        <v>3</v>
      </c>
      <c r="V12" s="78">
        <v>5</v>
      </c>
      <c r="W12" s="97">
        <f>SUM(U12:V12)</f>
        <v>8</v>
      </c>
      <c r="X12" s="78">
        <v>4</v>
      </c>
      <c r="Y12" s="78">
        <v>3</v>
      </c>
      <c r="Z12" s="97">
        <f>SUM(X12:Y12)</f>
        <v>7</v>
      </c>
      <c r="AA12" s="78">
        <v>6</v>
      </c>
      <c r="AB12" s="78">
        <v>2</v>
      </c>
      <c r="AC12" s="29">
        <f>SUM(AA12:AB12)</f>
        <v>8</v>
      </c>
      <c r="AD12" s="78">
        <v>2</v>
      </c>
      <c r="AE12" s="78">
        <v>7</v>
      </c>
      <c r="AF12" s="29">
        <f>SUM(AD12:AE12)</f>
        <v>9</v>
      </c>
    </row>
    <row r="13" spans="1:32" ht="16" customHeight="1" x14ac:dyDescent="0.3">
      <c r="A13" s="33"/>
      <c r="B13" s="25" t="s">
        <v>85</v>
      </c>
      <c r="C13" s="62">
        <f t="shared" ref="C13:AC13" si="4">C12/C11</f>
        <v>0.2857142857142857</v>
      </c>
      <c r="D13" s="63">
        <f t="shared" si="4"/>
        <v>0.6</v>
      </c>
      <c r="E13" s="68">
        <f t="shared" si="4"/>
        <v>0.41666666666666669</v>
      </c>
      <c r="F13" s="62">
        <f t="shared" si="4"/>
        <v>1</v>
      </c>
      <c r="G13" s="63">
        <f t="shared" si="4"/>
        <v>0.4</v>
      </c>
      <c r="H13" s="68">
        <f t="shared" si="4"/>
        <v>0.45454545454545453</v>
      </c>
      <c r="I13" s="62">
        <f t="shared" si="4"/>
        <v>0.33333333333333331</v>
      </c>
      <c r="J13" s="63">
        <f t="shared" si="4"/>
        <v>0.33333333333333331</v>
      </c>
      <c r="K13" s="68">
        <f t="shared" si="4"/>
        <v>0.33333333333333331</v>
      </c>
      <c r="L13" s="62">
        <f t="shared" si="4"/>
        <v>0.23529411764705882</v>
      </c>
      <c r="M13" s="63">
        <f t="shared" si="4"/>
        <v>0.2857142857142857</v>
      </c>
      <c r="N13" s="68">
        <f t="shared" si="4"/>
        <v>0.25806451612903225</v>
      </c>
      <c r="O13" s="62">
        <f t="shared" si="4"/>
        <v>0.25</v>
      </c>
      <c r="P13" s="63">
        <f t="shared" si="4"/>
        <v>0.3125</v>
      </c>
      <c r="Q13" s="68">
        <f t="shared" si="4"/>
        <v>0.29166666666666669</v>
      </c>
      <c r="R13" s="62">
        <f t="shared" si="4"/>
        <v>0.4</v>
      </c>
      <c r="S13" s="63">
        <f t="shared" si="4"/>
        <v>0.3</v>
      </c>
      <c r="T13" s="68">
        <f t="shared" si="4"/>
        <v>0.33333333333333331</v>
      </c>
      <c r="U13" s="62">
        <f t="shared" si="4"/>
        <v>0.5</v>
      </c>
      <c r="V13" s="63">
        <f t="shared" si="4"/>
        <v>0.35714285714285715</v>
      </c>
      <c r="W13" s="68">
        <f t="shared" si="4"/>
        <v>0.4</v>
      </c>
      <c r="X13" s="62">
        <f t="shared" si="4"/>
        <v>0.5714285714285714</v>
      </c>
      <c r="Y13" s="63">
        <f t="shared" si="4"/>
        <v>0.42857142857142855</v>
      </c>
      <c r="Z13" s="68">
        <f t="shared" si="4"/>
        <v>0.5</v>
      </c>
      <c r="AA13" s="62">
        <f t="shared" si="4"/>
        <v>0.66666666666666663</v>
      </c>
      <c r="AB13" s="63">
        <f t="shared" si="4"/>
        <v>0.18181818181818182</v>
      </c>
      <c r="AC13" s="67">
        <f t="shared" si="4"/>
        <v>0.4</v>
      </c>
      <c r="AD13" s="62">
        <f t="shared" ref="AD13:AF13" si="5">AD12/AD11</f>
        <v>0.15384615384615385</v>
      </c>
      <c r="AE13" s="63">
        <f t="shared" si="5"/>
        <v>0.3888888888888889</v>
      </c>
      <c r="AF13" s="67">
        <f t="shared" si="5"/>
        <v>0.29032258064516131</v>
      </c>
    </row>
    <row r="14" spans="1:32" ht="16" customHeight="1" x14ac:dyDescent="0.3">
      <c r="A14" s="25" t="s">
        <v>12</v>
      </c>
      <c r="B14" s="25" t="s">
        <v>59</v>
      </c>
      <c r="C14" s="78">
        <v>60</v>
      </c>
      <c r="D14" s="78">
        <v>42</v>
      </c>
      <c r="E14" s="97">
        <f>SUM(C14:D14)</f>
        <v>102</v>
      </c>
      <c r="F14" s="78">
        <v>72</v>
      </c>
      <c r="G14" s="78">
        <v>59</v>
      </c>
      <c r="H14" s="97">
        <f>SUM(F14:G14)</f>
        <v>131</v>
      </c>
      <c r="I14" s="78">
        <v>72</v>
      </c>
      <c r="J14" s="78">
        <v>48</v>
      </c>
      <c r="K14" s="97">
        <f>SUM(I14:J14)</f>
        <v>120</v>
      </c>
      <c r="L14" s="78">
        <v>74</v>
      </c>
      <c r="M14" s="78">
        <v>44</v>
      </c>
      <c r="N14" s="97">
        <f>SUM(L14:M14)</f>
        <v>118</v>
      </c>
      <c r="O14" s="78">
        <v>74</v>
      </c>
      <c r="P14" s="78">
        <v>52</v>
      </c>
      <c r="Q14" s="97">
        <f>SUM(O14:P14)</f>
        <v>126</v>
      </c>
      <c r="R14" s="78">
        <v>76</v>
      </c>
      <c r="S14" s="78">
        <v>48</v>
      </c>
      <c r="T14" s="97">
        <f>SUM(R14:S14)</f>
        <v>124</v>
      </c>
      <c r="U14" s="78">
        <v>81</v>
      </c>
      <c r="V14" s="78">
        <v>36</v>
      </c>
      <c r="W14" s="97">
        <f>SUM(U14:V14)</f>
        <v>117</v>
      </c>
      <c r="X14" s="78">
        <v>80</v>
      </c>
      <c r="Y14" s="78">
        <v>60</v>
      </c>
      <c r="Z14" s="97">
        <f>SUM(X14:Y14)</f>
        <v>140</v>
      </c>
      <c r="AA14" s="78">
        <v>74</v>
      </c>
      <c r="AB14" s="78">
        <v>51</v>
      </c>
      <c r="AC14" s="29">
        <f>SUM(AA14:AB14)</f>
        <v>125</v>
      </c>
      <c r="AD14" s="78">
        <v>106</v>
      </c>
      <c r="AE14" s="78">
        <v>66</v>
      </c>
      <c r="AF14" s="29">
        <f>SUM(AD14:AE14)</f>
        <v>172</v>
      </c>
    </row>
    <row r="15" spans="1:32" ht="16" customHeight="1" x14ac:dyDescent="0.3">
      <c r="A15" s="33"/>
      <c r="B15" s="25" t="s">
        <v>60</v>
      </c>
      <c r="C15" s="78">
        <v>21</v>
      </c>
      <c r="D15" s="78">
        <v>12</v>
      </c>
      <c r="E15" s="97">
        <f>SUM(C15:D15)</f>
        <v>33</v>
      </c>
      <c r="F15" s="78">
        <v>18</v>
      </c>
      <c r="G15" s="78">
        <v>21</v>
      </c>
      <c r="H15" s="97">
        <f>SUM(F15:G15)</f>
        <v>39</v>
      </c>
      <c r="I15" s="78">
        <v>18</v>
      </c>
      <c r="J15" s="78">
        <v>13</v>
      </c>
      <c r="K15" s="97">
        <f>SUM(I15:J15)</f>
        <v>31</v>
      </c>
      <c r="L15" s="78">
        <v>14</v>
      </c>
      <c r="M15" s="78">
        <v>13</v>
      </c>
      <c r="N15" s="97">
        <f>SUM(L15:M15)</f>
        <v>27</v>
      </c>
      <c r="O15" s="78">
        <v>19</v>
      </c>
      <c r="P15" s="78">
        <v>19</v>
      </c>
      <c r="Q15" s="97">
        <f>SUM(O15:P15)</f>
        <v>38</v>
      </c>
      <c r="R15" s="78">
        <v>25</v>
      </c>
      <c r="S15" s="78">
        <v>9</v>
      </c>
      <c r="T15" s="97">
        <f>SUM(R15:S15)</f>
        <v>34</v>
      </c>
      <c r="U15" s="78">
        <v>26</v>
      </c>
      <c r="V15" s="78">
        <v>10</v>
      </c>
      <c r="W15" s="97">
        <f>SUM(U15:V15)</f>
        <v>36</v>
      </c>
      <c r="X15" s="78">
        <v>24</v>
      </c>
      <c r="Y15" s="78">
        <v>19</v>
      </c>
      <c r="Z15" s="97">
        <f>SUM(X15:Y15)</f>
        <v>43</v>
      </c>
      <c r="AA15" s="78">
        <v>20</v>
      </c>
      <c r="AB15" s="78">
        <v>15</v>
      </c>
      <c r="AC15" s="29">
        <f>SUM(AA15:AB15)</f>
        <v>35</v>
      </c>
      <c r="AD15" s="78">
        <v>24</v>
      </c>
      <c r="AE15" s="78">
        <v>16</v>
      </c>
      <c r="AF15" s="29">
        <f>SUM(AD15:AE15)</f>
        <v>40</v>
      </c>
    </row>
    <row r="16" spans="1:32" ht="16" customHeight="1" x14ac:dyDescent="0.3">
      <c r="A16" s="33"/>
      <c r="B16" s="25" t="s">
        <v>85</v>
      </c>
      <c r="C16" s="62">
        <f t="shared" ref="C16:AC16" si="6">C15/C14</f>
        <v>0.35</v>
      </c>
      <c r="D16" s="63">
        <f t="shared" si="6"/>
        <v>0.2857142857142857</v>
      </c>
      <c r="E16" s="68">
        <f t="shared" si="6"/>
        <v>0.3235294117647059</v>
      </c>
      <c r="F16" s="62">
        <f t="shared" si="6"/>
        <v>0.25</v>
      </c>
      <c r="G16" s="63">
        <f t="shared" si="6"/>
        <v>0.3559322033898305</v>
      </c>
      <c r="H16" s="68">
        <f t="shared" si="6"/>
        <v>0.29770992366412213</v>
      </c>
      <c r="I16" s="62">
        <f t="shared" si="6"/>
        <v>0.25</v>
      </c>
      <c r="J16" s="63">
        <f t="shared" si="6"/>
        <v>0.27083333333333331</v>
      </c>
      <c r="K16" s="68">
        <f t="shared" si="6"/>
        <v>0.25833333333333336</v>
      </c>
      <c r="L16" s="62">
        <f t="shared" si="6"/>
        <v>0.1891891891891892</v>
      </c>
      <c r="M16" s="63">
        <f t="shared" si="6"/>
        <v>0.29545454545454547</v>
      </c>
      <c r="N16" s="68">
        <f t="shared" si="6"/>
        <v>0.2288135593220339</v>
      </c>
      <c r="O16" s="62">
        <f t="shared" si="6"/>
        <v>0.25675675675675674</v>
      </c>
      <c r="P16" s="63">
        <f t="shared" si="6"/>
        <v>0.36538461538461536</v>
      </c>
      <c r="Q16" s="68">
        <f t="shared" si="6"/>
        <v>0.30158730158730157</v>
      </c>
      <c r="R16" s="62">
        <f t="shared" si="6"/>
        <v>0.32894736842105265</v>
      </c>
      <c r="S16" s="63">
        <f t="shared" si="6"/>
        <v>0.1875</v>
      </c>
      <c r="T16" s="68">
        <f t="shared" si="6"/>
        <v>0.27419354838709675</v>
      </c>
      <c r="U16" s="62">
        <f t="shared" si="6"/>
        <v>0.32098765432098764</v>
      </c>
      <c r="V16" s="63">
        <f t="shared" si="6"/>
        <v>0.27777777777777779</v>
      </c>
      <c r="W16" s="68">
        <f t="shared" si="6"/>
        <v>0.30769230769230771</v>
      </c>
      <c r="X16" s="62">
        <f t="shared" si="6"/>
        <v>0.3</v>
      </c>
      <c r="Y16" s="63">
        <f t="shared" si="6"/>
        <v>0.31666666666666665</v>
      </c>
      <c r="Z16" s="68">
        <f t="shared" si="6"/>
        <v>0.30714285714285716</v>
      </c>
      <c r="AA16" s="62">
        <f t="shared" si="6"/>
        <v>0.27027027027027029</v>
      </c>
      <c r="AB16" s="63">
        <f t="shared" si="6"/>
        <v>0.29411764705882354</v>
      </c>
      <c r="AC16" s="67">
        <f t="shared" si="6"/>
        <v>0.28000000000000003</v>
      </c>
      <c r="AD16" s="62">
        <f t="shared" ref="AD16:AF16" si="7">AD15/AD14</f>
        <v>0.22641509433962265</v>
      </c>
      <c r="AE16" s="63">
        <f t="shared" si="7"/>
        <v>0.24242424242424243</v>
      </c>
      <c r="AF16" s="67">
        <f t="shared" si="7"/>
        <v>0.23255813953488372</v>
      </c>
    </row>
    <row r="17" spans="1:32" ht="16" customHeight="1" x14ac:dyDescent="0.3">
      <c r="A17" s="25" t="s">
        <v>13</v>
      </c>
      <c r="B17" s="25" t="s">
        <v>59</v>
      </c>
      <c r="C17" s="78">
        <v>22</v>
      </c>
      <c r="D17" s="78">
        <v>10</v>
      </c>
      <c r="E17" s="97">
        <f>SUM(C17:D17)</f>
        <v>32</v>
      </c>
      <c r="F17" s="78">
        <v>21</v>
      </c>
      <c r="G17" s="78">
        <v>13</v>
      </c>
      <c r="H17" s="97">
        <f>SUM(F17:G17)</f>
        <v>34</v>
      </c>
      <c r="I17" s="78">
        <v>21</v>
      </c>
      <c r="J17" s="78">
        <v>12</v>
      </c>
      <c r="K17" s="97">
        <f>SUM(I17:J17)</f>
        <v>33</v>
      </c>
      <c r="L17" s="78">
        <v>18</v>
      </c>
      <c r="M17" s="78">
        <v>9</v>
      </c>
      <c r="N17" s="97">
        <f>SUM(L17:M17)</f>
        <v>27</v>
      </c>
      <c r="O17" s="78">
        <v>15</v>
      </c>
      <c r="P17" s="78">
        <v>12</v>
      </c>
      <c r="Q17" s="97">
        <f>SUM(O17:P17)</f>
        <v>27</v>
      </c>
      <c r="R17" s="78">
        <v>17</v>
      </c>
      <c r="S17" s="78">
        <v>8</v>
      </c>
      <c r="T17" s="97">
        <f>SUM(R17:S17)</f>
        <v>25</v>
      </c>
      <c r="U17" s="78">
        <v>9</v>
      </c>
      <c r="V17" s="78">
        <v>8</v>
      </c>
      <c r="W17" s="97">
        <f>SUM(U17:V17)</f>
        <v>17</v>
      </c>
      <c r="X17" s="78">
        <v>12</v>
      </c>
      <c r="Y17" s="78">
        <v>13</v>
      </c>
      <c r="Z17" s="97">
        <f>SUM(X17:Y17)</f>
        <v>25</v>
      </c>
      <c r="AA17" s="78">
        <v>11</v>
      </c>
      <c r="AB17" s="78">
        <v>12</v>
      </c>
      <c r="AC17" s="29">
        <f>SUM(AA17:AB17)</f>
        <v>23</v>
      </c>
      <c r="AD17" s="78">
        <v>16</v>
      </c>
      <c r="AE17" s="78">
        <v>13</v>
      </c>
      <c r="AF17" s="29">
        <f>SUM(AD17:AE17)</f>
        <v>29</v>
      </c>
    </row>
    <row r="18" spans="1:32" ht="16" customHeight="1" x14ac:dyDescent="0.3">
      <c r="A18" s="33"/>
      <c r="B18" s="25" t="s">
        <v>60</v>
      </c>
      <c r="C18" s="78">
        <v>7</v>
      </c>
      <c r="D18" s="78">
        <v>3</v>
      </c>
      <c r="E18" s="97">
        <f>SUM(C18:D18)</f>
        <v>10</v>
      </c>
      <c r="F18" s="78">
        <v>8</v>
      </c>
      <c r="G18" s="78">
        <v>2</v>
      </c>
      <c r="H18" s="97">
        <f>SUM(F18:G18)</f>
        <v>10</v>
      </c>
      <c r="I18" s="78">
        <v>6</v>
      </c>
      <c r="J18" s="78">
        <v>2</v>
      </c>
      <c r="K18" s="97">
        <f>SUM(I18:J18)</f>
        <v>8</v>
      </c>
      <c r="L18" s="78">
        <v>6</v>
      </c>
      <c r="M18" s="78">
        <v>2</v>
      </c>
      <c r="N18" s="97">
        <f>SUM(L18:M18)</f>
        <v>8</v>
      </c>
      <c r="O18" s="78">
        <v>4</v>
      </c>
      <c r="P18" s="78">
        <v>4</v>
      </c>
      <c r="Q18" s="97">
        <f>SUM(O18:P18)</f>
        <v>8</v>
      </c>
      <c r="R18" s="78">
        <v>4</v>
      </c>
      <c r="S18" s="78">
        <v>3</v>
      </c>
      <c r="T18" s="97">
        <f>SUM(R18:S18)</f>
        <v>7</v>
      </c>
      <c r="U18" s="78">
        <v>3</v>
      </c>
      <c r="V18" s="78">
        <v>3</v>
      </c>
      <c r="W18" s="97">
        <f>SUM(U18:V18)</f>
        <v>6</v>
      </c>
      <c r="X18" s="78">
        <v>5</v>
      </c>
      <c r="Y18" s="78">
        <v>1</v>
      </c>
      <c r="Z18" s="97">
        <f>SUM(X18:Y18)</f>
        <v>6</v>
      </c>
      <c r="AA18" s="78">
        <v>3</v>
      </c>
      <c r="AB18" s="78">
        <v>2</v>
      </c>
      <c r="AC18" s="29">
        <f>SUM(AA18:AB18)</f>
        <v>5</v>
      </c>
      <c r="AD18" s="78">
        <v>4</v>
      </c>
      <c r="AE18" s="78">
        <v>2</v>
      </c>
      <c r="AF18" s="29">
        <f>SUM(AD18:AE18)</f>
        <v>6</v>
      </c>
    </row>
    <row r="19" spans="1:32" ht="16" customHeight="1" x14ac:dyDescent="0.3">
      <c r="A19" s="33"/>
      <c r="B19" s="25" t="s">
        <v>85</v>
      </c>
      <c r="C19" s="62">
        <f t="shared" ref="C19:AC19" si="8">C18/C17</f>
        <v>0.31818181818181818</v>
      </c>
      <c r="D19" s="63">
        <f t="shared" si="8"/>
        <v>0.3</v>
      </c>
      <c r="E19" s="68">
        <f t="shared" si="8"/>
        <v>0.3125</v>
      </c>
      <c r="F19" s="62">
        <f t="shared" si="8"/>
        <v>0.38095238095238093</v>
      </c>
      <c r="G19" s="63">
        <f t="shared" si="8"/>
        <v>0.15384615384615385</v>
      </c>
      <c r="H19" s="68">
        <f t="shared" si="8"/>
        <v>0.29411764705882354</v>
      </c>
      <c r="I19" s="62">
        <f t="shared" si="8"/>
        <v>0.2857142857142857</v>
      </c>
      <c r="J19" s="63">
        <f t="shared" si="8"/>
        <v>0.16666666666666666</v>
      </c>
      <c r="K19" s="68">
        <f t="shared" si="8"/>
        <v>0.24242424242424243</v>
      </c>
      <c r="L19" s="62">
        <f t="shared" si="8"/>
        <v>0.33333333333333331</v>
      </c>
      <c r="M19" s="63">
        <f t="shared" si="8"/>
        <v>0.22222222222222221</v>
      </c>
      <c r="N19" s="68">
        <f t="shared" si="8"/>
        <v>0.29629629629629628</v>
      </c>
      <c r="O19" s="62">
        <f t="shared" si="8"/>
        <v>0.26666666666666666</v>
      </c>
      <c r="P19" s="63">
        <f t="shared" si="8"/>
        <v>0.33333333333333331</v>
      </c>
      <c r="Q19" s="68">
        <f t="shared" si="8"/>
        <v>0.29629629629629628</v>
      </c>
      <c r="R19" s="62">
        <f t="shared" si="8"/>
        <v>0.23529411764705882</v>
      </c>
      <c r="S19" s="63">
        <f t="shared" si="8"/>
        <v>0.375</v>
      </c>
      <c r="T19" s="68">
        <f t="shared" si="8"/>
        <v>0.28000000000000003</v>
      </c>
      <c r="U19" s="62">
        <f t="shared" si="8"/>
        <v>0.33333333333333331</v>
      </c>
      <c r="V19" s="63">
        <f t="shared" si="8"/>
        <v>0.375</v>
      </c>
      <c r="W19" s="68">
        <f t="shared" si="8"/>
        <v>0.35294117647058826</v>
      </c>
      <c r="X19" s="62">
        <f t="shared" si="8"/>
        <v>0.41666666666666669</v>
      </c>
      <c r="Y19" s="63">
        <f t="shared" si="8"/>
        <v>7.6923076923076927E-2</v>
      </c>
      <c r="Z19" s="68">
        <f t="shared" si="8"/>
        <v>0.24</v>
      </c>
      <c r="AA19" s="62">
        <f t="shared" si="8"/>
        <v>0.27272727272727271</v>
      </c>
      <c r="AB19" s="63">
        <f t="shared" si="8"/>
        <v>0.16666666666666666</v>
      </c>
      <c r="AC19" s="67">
        <f t="shared" si="8"/>
        <v>0.21739130434782608</v>
      </c>
      <c r="AD19" s="62">
        <f t="shared" ref="AD19:AF19" si="9">AD18/AD17</f>
        <v>0.25</v>
      </c>
      <c r="AE19" s="63">
        <f t="shared" si="9"/>
        <v>0.15384615384615385</v>
      </c>
      <c r="AF19" s="67">
        <f t="shared" si="9"/>
        <v>0.20689655172413793</v>
      </c>
    </row>
    <row r="20" spans="1:32" ht="16" customHeight="1" x14ac:dyDescent="0.3">
      <c r="A20" s="25" t="s">
        <v>14</v>
      </c>
      <c r="B20" s="25" t="s">
        <v>59</v>
      </c>
      <c r="C20" s="78">
        <v>40</v>
      </c>
      <c r="D20" s="78">
        <v>31</v>
      </c>
      <c r="E20" s="97">
        <f>SUM(C20:D20)</f>
        <v>71</v>
      </c>
      <c r="F20" s="78">
        <v>40</v>
      </c>
      <c r="G20" s="78">
        <v>30</v>
      </c>
      <c r="H20" s="97">
        <f>SUM(F20:G20)</f>
        <v>70</v>
      </c>
      <c r="I20" s="78">
        <v>38</v>
      </c>
      <c r="J20" s="78">
        <v>40</v>
      </c>
      <c r="K20" s="97">
        <f>SUM(I20:J20)</f>
        <v>78</v>
      </c>
      <c r="L20" s="78">
        <v>42</v>
      </c>
      <c r="M20" s="78">
        <v>22</v>
      </c>
      <c r="N20" s="97">
        <f>SUM(L20:M20)</f>
        <v>64</v>
      </c>
      <c r="O20" s="78">
        <v>32</v>
      </c>
      <c r="P20" s="78">
        <v>21</v>
      </c>
      <c r="Q20" s="97">
        <f>SUM(O20:P20)</f>
        <v>53</v>
      </c>
      <c r="R20" s="78">
        <v>53</v>
      </c>
      <c r="S20" s="78">
        <v>27</v>
      </c>
      <c r="T20" s="97">
        <f>SUM(R20:S20)</f>
        <v>80</v>
      </c>
      <c r="U20" s="78">
        <v>31</v>
      </c>
      <c r="V20" s="78">
        <v>30</v>
      </c>
      <c r="W20" s="97">
        <f>SUM(U20:V20)</f>
        <v>61</v>
      </c>
      <c r="X20" s="78">
        <v>37</v>
      </c>
      <c r="Y20" s="78">
        <v>23</v>
      </c>
      <c r="Z20" s="97">
        <f>SUM(X20:Y20)</f>
        <v>60</v>
      </c>
      <c r="AA20" s="78">
        <v>36</v>
      </c>
      <c r="AB20" s="78">
        <v>24</v>
      </c>
      <c r="AC20" s="29">
        <f>SUM(AA20:AB20)</f>
        <v>60</v>
      </c>
      <c r="AD20" s="78">
        <v>47</v>
      </c>
      <c r="AE20" s="78">
        <v>35</v>
      </c>
      <c r="AF20" s="29">
        <f>SUM(AD20:AE20)</f>
        <v>82</v>
      </c>
    </row>
    <row r="21" spans="1:32" ht="16" customHeight="1" x14ac:dyDescent="0.3">
      <c r="A21" s="33"/>
      <c r="B21" s="25" t="s">
        <v>60</v>
      </c>
      <c r="C21" s="78">
        <v>14</v>
      </c>
      <c r="D21" s="78">
        <v>5</v>
      </c>
      <c r="E21" s="97">
        <f>SUM(C21:D21)</f>
        <v>19</v>
      </c>
      <c r="F21" s="78">
        <v>11</v>
      </c>
      <c r="G21" s="78">
        <v>6</v>
      </c>
      <c r="H21" s="97">
        <f>SUM(F21:G21)</f>
        <v>17</v>
      </c>
      <c r="I21" s="78">
        <v>8</v>
      </c>
      <c r="J21" s="78">
        <v>11</v>
      </c>
      <c r="K21" s="97">
        <f>SUM(I21:J21)</f>
        <v>19</v>
      </c>
      <c r="L21" s="78">
        <v>10</v>
      </c>
      <c r="M21" s="78">
        <v>6</v>
      </c>
      <c r="N21" s="97">
        <f>SUM(L21:M21)</f>
        <v>16</v>
      </c>
      <c r="O21" s="78">
        <v>5</v>
      </c>
      <c r="P21" s="78">
        <v>7</v>
      </c>
      <c r="Q21" s="97">
        <f>SUM(O21:P21)</f>
        <v>12</v>
      </c>
      <c r="R21" s="78">
        <v>13</v>
      </c>
      <c r="S21" s="78">
        <v>8</v>
      </c>
      <c r="T21" s="97">
        <f>SUM(R21:S21)</f>
        <v>21</v>
      </c>
      <c r="U21" s="78">
        <v>7</v>
      </c>
      <c r="V21" s="78">
        <v>8</v>
      </c>
      <c r="W21" s="97">
        <f>SUM(U21:V21)</f>
        <v>15</v>
      </c>
      <c r="X21" s="78">
        <v>11</v>
      </c>
      <c r="Y21" s="78">
        <v>4</v>
      </c>
      <c r="Z21" s="97">
        <f>SUM(X21:Y21)</f>
        <v>15</v>
      </c>
      <c r="AA21" s="78">
        <v>11</v>
      </c>
      <c r="AB21" s="78">
        <v>3</v>
      </c>
      <c r="AC21" s="29">
        <f>SUM(AA21:AB21)</f>
        <v>14</v>
      </c>
      <c r="AD21" s="78">
        <v>8</v>
      </c>
      <c r="AE21" s="78">
        <v>6</v>
      </c>
      <c r="AF21" s="29">
        <f>SUM(AD21:AE21)</f>
        <v>14</v>
      </c>
    </row>
    <row r="22" spans="1:32" ht="16" customHeight="1" x14ac:dyDescent="0.3">
      <c r="A22" s="33"/>
      <c r="B22" s="25" t="s">
        <v>85</v>
      </c>
      <c r="C22" s="62">
        <f t="shared" ref="C22:AC22" si="10">C21/C20</f>
        <v>0.35</v>
      </c>
      <c r="D22" s="63">
        <f t="shared" si="10"/>
        <v>0.16129032258064516</v>
      </c>
      <c r="E22" s="68">
        <f t="shared" si="10"/>
        <v>0.26760563380281688</v>
      </c>
      <c r="F22" s="62">
        <f t="shared" si="10"/>
        <v>0.27500000000000002</v>
      </c>
      <c r="G22" s="63">
        <f t="shared" si="10"/>
        <v>0.2</v>
      </c>
      <c r="H22" s="68">
        <f t="shared" si="10"/>
        <v>0.24285714285714285</v>
      </c>
      <c r="I22" s="62">
        <f t="shared" si="10"/>
        <v>0.21052631578947367</v>
      </c>
      <c r="J22" s="63">
        <f t="shared" si="10"/>
        <v>0.27500000000000002</v>
      </c>
      <c r="K22" s="68">
        <f t="shared" si="10"/>
        <v>0.24358974358974358</v>
      </c>
      <c r="L22" s="62">
        <f t="shared" si="10"/>
        <v>0.23809523809523808</v>
      </c>
      <c r="M22" s="63">
        <f t="shared" si="10"/>
        <v>0.27272727272727271</v>
      </c>
      <c r="N22" s="68">
        <f t="shared" si="10"/>
        <v>0.25</v>
      </c>
      <c r="O22" s="62">
        <f t="shared" si="10"/>
        <v>0.15625</v>
      </c>
      <c r="P22" s="63">
        <f t="shared" si="10"/>
        <v>0.33333333333333331</v>
      </c>
      <c r="Q22" s="68">
        <f t="shared" si="10"/>
        <v>0.22641509433962265</v>
      </c>
      <c r="R22" s="62">
        <f t="shared" si="10"/>
        <v>0.24528301886792453</v>
      </c>
      <c r="S22" s="63">
        <f t="shared" si="10"/>
        <v>0.29629629629629628</v>
      </c>
      <c r="T22" s="68">
        <f t="shared" si="10"/>
        <v>0.26250000000000001</v>
      </c>
      <c r="U22" s="62">
        <f t="shared" si="10"/>
        <v>0.22580645161290322</v>
      </c>
      <c r="V22" s="63">
        <f t="shared" si="10"/>
        <v>0.26666666666666666</v>
      </c>
      <c r="W22" s="68">
        <f t="shared" si="10"/>
        <v>0.24590163934426229</v>
      </c>
      <c r="X22" s="62">
        <f t="shared" si="10"/>
        <v>0.29729729729729731</v>
      </c>
      <c r="Y22" s="63">
        <f t="shared" si="10"/>
        <v>0.17391304347826086</v>
      </c>
      <c r="Z22" s="68">
        <f t="shared" si="10"/>
        <v>0.25</v>
      </c>
      <c r="AA22" s="62">
        <f t="shared" si="10"/>
        <v>0.30555555555555558</v>
      </c>
      <c r="AB22" s="63">
        <f t="shared" si="10"/>
        <v>0.125</v>
      </c>
      <c r="AC22" s="67">
        <f t="shared" si="10"/>
        <v>0.23333333333333334</v>
      </c>
      <c r="AD22" s="62">
        <f t="shared" ref="AD22:AF22" si="11">AD21/AD20</f>
        <v>0.1702127659574468</v>
      </c>
      <c r="AE22" s="63">
        <f t="shared" si="11"/>
        <v>0.17142857142857143</v>
      </c>
      <c r="AF22" s="67">
        <f t="shared" si="11"/>
        <v>0.17073170731707318</v>
      </c>
    </row>
    <row r="23" spans="1:32" ht="16" customHeight="1" x14ac:dyDescent="0.3">
      <c r="A23" s="25" t="s">
        <v>15</v>
      </c>
      <c r="B23" s="25" t="s">
        <v>59</v>
      </c>
      <c r="C23" s="78">
        <v>36</v>
      </c>
      <c r="D23" s="78">
        <v>47</v>
      </c>
      <c r="E23" s="97">
        <f>SUM(C23:D23)</f>
        <v>83</v>
      </c>
      <c r="F23" s="78">
        <v>50</v>
      </c>
      <c r="G23" s="78">
        <v>63</v>
      </c>
      <c r="H23" s="97">
        <f>SUM(F23:G23)</f>
        <v>113</v>
      </c>
      <c r="I23" s="78">
        <v>68</v>
      </c>
      <c r="J23" s="78">
        <v>58</v>
      </c>
      <c r="K23" s="97">
        <f>SUM(I23:J23)</f>
        <v>126</v>
      </c>
      <c r="L23" s="78">
        <v>49</v>
      </c>
      <c r="M23" s="78">
        <v>76</v>
      </c>
      <c r="N23" s="97">
        <f>SUM(L23:M23)</f>
        <v>125</v>
      </c>
      <c r="O23" s="78">
        <v>53</v>
      </c>
      <c r="P23" s="78">
        <v>88</v>
      </c>
      <c r="Q23" s="97">
        <f>SUM(O23:P23)</f>
        <v>141</v>
      </c>
      <c r="R23" s="78">
        <v>61</v>
      </c>
      <c r="S23" s="78">
        <v>118</v>
      </c>
      <c r="T23" s="97">
        <f>SUM(R23:S23)</f>
        <v>179</v>
      </c>
      <c r="U23" s="78">
        <v>58</v>
      </c>
      <c r="V23" s="78">
        <v>87</v>
      </c>
      <c r="W23" s="97">
        <f>SUM(U23:V23)</f>
        <v>145</v>
      </c>
      <c r="X23" s="78">
        <v>64</v>
      </c>
      <c r="Y23" s="78">
        <v>92</v>
      </c>
      <c r="Z23" s="97">
        <f>SUM(X23:Y23)</f>
        <v>156</v>
      </c>
      <c r="AA23" s="78">
        <v>56</v>
      </c>
      <c r="AB23" s="78">
        <v>102</v>
      </c>
      <c r="AC23" s="29">
        <f>SUM(AA23:AB23)</f>
        <v>158</v>
      </c>
      <c r="AD23" s="78">
        <v>60</v>
      </c>
      <c r="AE23" s="78">
        <v>121</v>
      </c>
      <c r="AF23" s="29">
        <f>SUM(AD23:AE23)</f>
        <v>181</v>
      </c>
    </row>
    <row r="24" spans="1:32" ht="16" customHeight="1" x14ac:dyDescent="0.3">
      <c r="A24" s="33"/>
      <c r="B24" s="25" t="s">
        <v>60</v>
      </c>
      <c r="C24" s="78">
        <v>13</v>
      </c>
      <c r="D24" s="78">
        <v>17</v>
      </c>
      <c r="E24" s="97">
        <f>SUM(C24:D24)</f>
        <v>30</v>
      </c>
      <c r="F24" s="78">
        <v>12</v>
      </c>
      <c r="G24" s="78">
        <v>21</v>
      </c>
      <c r="H24" s="97">
        <f>SUM(F24:G24)</f>
        <v>33</v>
      </c>
      <c r="I24" s="78">
        <v>20</v>
      </c>
      <c r="J24" s="78">
        <v>18</v>
      </c>
      <c r="K24" s="97">
        <f>SUM(I24:J24)</f>
        <v>38</v>
      </c>
      <c r="L24" s="78">
        <v>19</v>
      </c>
      <c r="M24" s="78">
        <v>26</v>
      </c>
      <c r="N24" s="97">
        <f>SUM(L24:M24)</f>
        <v>45</v>
      </c>
      <c r="O24" s="78">
        <v>21</v>
      </c>
      <c r="P24" s="78">
        <v>29</v>
      </c>
      <c r="Q24" s="97">
        <f>SUM(O24:P24)</f>
        <v>50</v>
      </c>
      <c r="R24" s="78">
        <v>20</v>
      </c>
      <c r="S24" s="78">
        <v>40</v>
      </c>
      <c r="T24" s="97">
        <f>SUM(R24:S24)</f>
        <v>60</v>
      </c>
      <c r="U24" s="78">
        <v>22</v>
      </c>
      <c r="V24" s="78">
        <v>26</v>
      </c>
      <c r="W24" s="97">
        <f>SUM(U24:V24)</f>
        <v>48</v>
      </c>
      <c r="X24" s="78">
        <v>23</v>
      </c>
      <c r="Y24" s="78">
        <v>23</v>
      </c>
      <c r="Z24" s="97">
        <f>SUM(X24:Y24)</f>
        <v>46</v>
      </c>
      <c r="AA24" s="78">
        <v>18</v>
      </c>
      <c r="AB24" s="78">
        <v>28</v>
      </c>
      <c r="AC24" s="29">
        <f>SUM(AA24:AB24)</f>
        <v>46</v>
      </c>
      <c r="AD24" s="78">
        <v>17</v>
      </c>
      <c r="AE24" s="78">
        <v>23</v>
      </c>
      <c r="AF24" s="29">
        <f>SUM(AD24:AE24)</f>
        <v>40</v>
      </c>
    </row>
    <row r="25" spans="1:32" ht="16" customHeight="1" x14ac:dyDescent="0.3">
      <c r="A25" s="33"/>
      <c r="B25" s="25" t="s">
        <v>85</v>
      </c>
      <c r="C25" s="62">
        <f t="shared" ref="C25:AC25" si="12">C24/C23</f>
        <v>0.3611111111111111</v>
      </c>
      <c r="D25" s="63">
        <f t="shared" si="12"/>
        <v>0.36170212765957449</v>
      </c>
      <c r="E25" s="68">
        <f t="shared" si="12"/>
        <v>0.36144578313253012</v>
      </c>
      <c r="F25" s="62">
        <f t="shared" si="12"/>
        <v>0.24</v>
      </c>
      <c r="G25" s="63">
        <f t="shared" si="12"/>
        <v>0.33333333333333331</v>
      </c>
      <c r="H25" s="68">
        <f t="shared" si="12"/>
        <v>0.29203539823008851</v>
      </c>
      <c r="I25" s="62">
        <f t="shared" si="12"/>
        <v>0.29411764705882354</v>
      </c>
      <c r="J25" s="63">
        <f t="shared" si="12"/>
        <v>0.31034482758620691</v>
      </c>
      <c r="K25" s="68">
        <f t="shared" si="12"/>
        <v>0.30158730158730157</v>
      </c>
      <c r="L25" s="62">
        <f t="shared" si="12"/>
        <v>0.38775510204081631</v>
      </c>
      <c r="M25" s="63">
        <f t="shared" si="12"/>
        <v>0.34210526315789475</v>
      </c>
      <c r="N25" s="68">
        <f t="shared" si="12"/>
        <v>0.36</v>
      </c>
      <c r="O25" s="62">
        <f t="shared" si="12"/>
        <v>0.39622641509433965</v>
      </c>
      <c r="P25" s="63">
        <f t="shared" si="12"/>
        <v>0.32954545454545453</v>
      </c>
      <c r="Q25" s="68">
        <f t="shared" si="12"/>
        <v>0.3546099290780142</v>
      </c>
      <c r="R25" s="62">
        <f t="shared" si="12"/>
        <v>0.32786885245901637</v>
      </c>
      <c r="S25" s="63">
        <f t="shared" si="12"/>
        <v>0.33898305084745761</v>
      </c>
      <c r="T25" s="68">
        <f t="shared" si="12"/>
        <v>0.33519553072625696</v>
      </c>
      <c r="U25" s="62">
        <f t="shared" si="12"/>
        <v>0.37931034482758619</v>
      </c>
      <c r="V25" s="63">
        <f t="shared" si="12"/>
        <v>0.2988505747126437</v>
      </c>
      <c r="W25" s="68">
        <f t="shared" si="12"/>
        <v>0.33103448275862069</v>
      </c>
      <c r="X25" s="62">
        <f t="shared" si="12"/>
        <v>0.359375</v>
      </c>
      <c r="Y25" s="63">
        <f t="shared" si="12"/>
        <v>0.25</v>
      </c>
      <c r="Z25" s="68">
        <f t="shared" si="12"/>
        <v>0.29487179487179488</v>
      </c>
      <c r="AA25" s="62">
        <f t="shared" si="12"/>
        <v>0.32142857142857145</v>
      </c>
      <c r="AB25" s="63">
        <f t="shared" si="12"/>
        <v>0.27450980392156865</v>
      </c>
      <c r="AC25" s="67">
        <f t="shared" si="12"/>
        <v>0.29113924050632911</v>
      </c>
      <c r="AD25" s="62">
        <f t="shared" ref="AD25:AF25" si="13">AD24/AD23</f>
        <v>0.28333333333333333</v>
      </c>
      <c r="AE25" s="63">
        <f t="shared" si="13"/>
        <v>0.19008264462809918</v>
      </c>
      <c r="AF25" s="67">
        <f t="shared" si="13"/>
        <v>0.22099447513812154</v>
      </c>
    </row>
    <row r="26" spans="1:32" ht="16" customHeight="1" x14ac:dyDescent="0.3">
      <c r="A26" s="88" t="s">
        <v>16</v>
      </c>
      <c r="B26" s="84" t="s">
        <v>59</v>
      </c>
      <c r="C26" s="78">
        <f>SUM(C5+C8+C11+C14+C17+C20+C23)</f>
        <v>178</v>
      </c>
      <c r="D26" s="78">
        <f>SUM(D5+D8+D11+D14+D17+D20+D23)</f>
        <v>139</v>
      </c>
      <c r="E26" s="97">
        <f>SUM(C26:D26)</f>
        <v>317</v>
      </c>
      <c r="F26" s="78">
        <f>SUM(F5+F8+F11+F14+F17+F20+F23)</f>
        <v>198</v>
      </c>
      <c r="G26" s="78">
        <f>SUM(G5+G8+G11+G14+G17+G20+G23)</f>
        <v>186</v>
      </c>
      <c r="H26" s="97">
        <f>SUM(F26:G26)</f>
        <v>384</v>
      </c>
      <c r="I26" s="78">
        <f>SUM(I5+I8+I11+I14+I17+I20+I23)</f>
        <v>223</v>
      </c>
      <c r="J26" s="78">
        <f>SUM(J5+J8+J11+J14+J17+J20+J23)</f>
        <v>194</v>
      </c>
      <c r="K26" s="97">
        <f>SUM(I26:J26)</f>
        <v>417</v>
      </c>
      <c r="L26" s="78">
        <v>209</v>
      </c>
      <c r="M26" s="78">
        <v>179</v>
      </c>
      <c r="N26" s="97">
        <f>SUM(L26:M26)</f>
        <v>388</v>
      </c>
      <c r="O26" s="78">
        <v>195</v>
      </c>
      <c r="P26" s="78">
        <v>200</v>
      </c>
      <c r="Q26" s="97">
        <f>SUM(O26:P26)</f>
        <v>395</v>
      </c>
      <c r="R26" s="78">
        <v>229</v>
      </c>
      <c r="S26" s="78">
        <v>228</v>
      </c>
      <c r="T26" s="97">
        <f>SUM(R26:S26)</f>
        <v>457</v>
      </c>
      <c r="U26" s="78">
        <v>194</v>
      </c>
      <c r="V26" s="78">
        <v>195</v>
      </c>
      <c r="W26" s="97">
        <f>SUM(U26:V26)</f>
        <v>389</v>
      </c>
      <c r="X26" s="78">
        <v>218</v>
      </c>
      <c r="Y26" s="78">
        <v>210</v>
      </c>
      <c r="Z26" s="97">
        <f>SUM(X26:Y26)</f>
        <v>428</v>
      </c>
      <c r="AA26" s="78">
        <f>AA5+AA8+AA11+AA14+AA17+AA20+AA23</f>
        <v>195</v>
      </c>
      <c r="AB26" s="78">
        <f>AB5+AB8+AB11+AB14+AB17+AB20+AB23</f>
        <v>217</v>
      </c>
      <c r="AC26" s="29">
        <f>SUM(AA26:AB26)</f>
        <v>412</v>
      </c>
      <c r="AD26" s="78">
        <f>AD5+AD8+AD11+AD14+AD17+AD20+AD23</f>
        <v>256</v>
      </c>
      <c r="AE26" s="78">
        <f>AE5+AE8+AE11+AE14+AE17+AE20+AE23</f>
        <v>268</v>
      </c>
      <c r="AF26" s="29">
        <f>SUM(AD26:AE26)</f>
        <v>524</v>
      </c>
    </row>
    <row r="27" spans="1:32" ht="16" customHeight="1" x14ac:dyDescent="0.3">
      <c r="A27" s="109"/>
      <c r="B27" s="84" t="s">
        <v>60</v>
      </c>
      <c r="C27" s="78">
        <f>SUM(C6+C9+C12+C15+C18+C21+C24)</f>
        <v>65</v>
      </c>
      <c r="D27" s="78">
        <f>SUM(D6+D9+D12+D15+D18+D21+D24)</f>
        <v>43</v>
      </c>
      <c r="E27" s="97">
        <f>SUM(C27:D27)</f>
        <v>108</v>
      </c>
      <c r="F27" s="78">
        <f>SUM(F6+F9+F12+F15+F18+F21+F24)</f>
        <v>58</v>
      </c>
      <c r="G27" s="78">
        <f>SUM(G6+G9+G12+G15+G18+G21+G24)</f>
        <v>60</v>
      </c>
      <c r="H27" s="97">
        <f>SUM(F27:G27)</f>
        <v>118</v>
      </c>
      <c r="I27" s="78">
        <f>SUM(I6+I9+I12+I15+I18+I21+I24)</f>
        <v>60</v>
      </c>
      <c r="J27" s="78">
        <f>SUM(J6+J9+J12+J15+J18+J21+J24)</f>
        <v>59</v>
      </c>
      <c r="K27" s="97">
        <f>SUM(I27:J27)</f>
        <v>119</v>
      </c>
      <c r="L27" s="78">
        <v>58</v>
      </c>
      <c r="M27" s="78">
        <v>59</v>
      </c>
      <c r="N27" s="97">
        <f>SUM(L27:M27)</f>
        <v>117</v>
      </c>
      <c r="O27" s="78">
        <v>59</v>
      </c>
      <c r="P27" s="78">
        <v>70</v>
      </c>
      <c r="Q27" s="97">
        <f>SUM(O27:P27)</f>
        <v>129</v>
      </c>
      <c r="R27" s="78">
        <v>70</v>
      </c>
      <c r="S27" s="78">
        <v>71</v>
      </c>
      <c r="T27" s="97">
        <f>SUM(R27:S27)</f>
        <v>141</v>
      </c>
      <c r="U27" s="78">
        <v>66</v>
      </c>
      <c r="V27" s="78">
        <v>63</v>
      </c>
      <c r="W27" s="97">
        <f>SUM(U27:V27)</f>
        <v>129</v>
      </c>
      <c r="X27" s="78">
        <v>79</v>
      </c>
      <c r="Y27" s="78">
        <v>56</v>
      </c>
      <c r="Z27" s="97">
        <f>SUM(X27:Y27)</f>
        <v>135</v>
      </c>
      <c r="AA27" s="78">
        <f>AA6+AA9+AA12+AA15+AA18+AA21+AA24</f>
        <v>61</v>
      </c>
      <c r="AB27" s="78">
        <f>AB6+AB9+AB12+AB15+AB18+AB21+AB24</f>
        <v>60</v>
      </c>
      <c r="AC27" s="29">
        <f>SUM(AA27:AB27)</f>
        <v>121</v>
      </c>
      <c r="AD27" s="78">
        <f>AD6+AD9+AD12+AD15+AD18+AD21+AD24</f>
        <v>60</v>
      </c>
      <c r="AE27" s="78">
        <f>AE6+AE9+AE12+AE15+AE18+AE21+AE24</f>
        <v>58</v>
      </c>
      <c r="AF27" s="29">
        <f>SUM(AD27:AE27)</f>
        <v>118</v>
      </c>
    </row>
    <row r="28" spans="1:32" ht="16" customHeight="1" x14ac:dyDescent="0.3">
      <c r="A28" s="111"/>
      <c r="B28" s="167" t="s">
        <v>85</v>
      </c>
      <c r="C28" s="168">
        <f t="shared" ref="C28:AC28" si="14">C27/C26</f>
        <v>0.3651685393258427</v>
      </c>
      <c r="D28" s="169">
        <f t="shared" si="14"/>
        <v>0.30935251798561153</v>
      </c>
      <c r="E28" s="170">
        <f t="shared" si="14"/>
        <v>0.34069400630914826</v>
      </c>
      <c r="F28" s="168">
        <f t="shared" si="14"/>
        <v>0.29292929292929293</v>
      </c>
      <c r="G28" s="169">
        <f t="shared" si="14"/>
        <v>0.32258064516129031</v>
      </c>
      <c r="H28" s="170">
        <f t="shared" si="14"/>
        <v>0.30729166666666669</v>
      </c>
      <c r="I28" s="168">
        <f t="shared" si="14"/>
        <v>0.26905829596412556</v>
      </c>
      <c r="J28" s="169">
        <f t="shared" si="14"/>
        <v>0.30412371134020616</v>
      </c>
      <c r="K28" s="170">
        <f t="shared" si="14"/>
        <v>0.28537170263788969</v>
      </c>
      <c r="L28" s="168">
        <f t="shared" si="14"/>
        <v>0.27751196172248804</v>
      </c>
      <c r="M28" s="169">
        <f t="shared" si="14"/>
        <v>0.32960893854748602</v>
      </c>
      <c r="N28" s="170">
        <f t="shared" si="14"/>
        <v>0.3015463917525773</v>
      </c>
      <c r="O28" s="168">
        <f t="shared" si="14"/>
        <v>0.30256410256410254</v>
      </c>
      <c r="P28" s="169">
        <f t="shared" si="14"/>
        <v>0.35</v>
      </c>
      <c r="Q28" s="170">
        <f t="shared" si="14"/>
        <v>0.32658227848101268</v>
      </c>
      <c r="R28" s="168">
        <f t="shared" si="14"/>
        <v>0.3056768558951965</v>
      </c>
      <c r="S28" s="169">
        <f t="shared" si="14"/>
        <v>0.31140350877192985</v>
      </c>
      <c r="T28" s="170">
        <f t="shared" si="14"/>
        <v>0.30853391684901532</v>
      </c>
      <c r="U28" s="168">
        <f t="shared" si="14"/>
        <v>0.34020618556701032</v>
      </c>
      <c r="V28" s="169">
        <f t="shared" si="14"/>
        <v>0.32307692307692309</v>
      </c>
      <c r="W28" s="170">
        <f t="shared" si="14"/>
        <v>0.33161953727506427</v>
      </c>
      <c r="X28" s="168">
        <f t="shared" si="14"/>
        <v>0.36238532110091742</v>
      </c>
      <c r="Y28" s="169">
        <f t="shared" si="14"/>
        <v>0.26666666666666666</v>
      </c>
      <c r="Z28" s="170">
        <f t="shared" si="14"/>
        <v>0.31542056074766356</v>
      </c>
      <c r="AA28" s="168">
        <f t="shared" si="14"/>
        <v>0.31282051282051282</v>
      </c>
      <c r="AB28" s="169">
        <f t="shared" si="14"/>
        <v>0.27649769585253459</v>
      </c>
      <c r="AC28" s="72">
        <f t="shared" si="14"/>
        <v>0.2936893203883495</v>
      </c>
      <c r="AD28" s="168">
        <f t="shared" ref="AD28:AF28" si="15">AD27/AD26</f>
        <v>0.234375</v>
      </c>
      <c r="AE28" s="169">
        <f t="shared" si="15"/>
        <v>0.21641791044776118</v>
      </c>
      <c r="AF28" s="72">
        <f t="shared" si="15"/>
        <v>0.22519083969465647</v>
      </c>
    </row>
    <row r="29" spans="1:32" ht="14.5" x14ac:dyDescent="0.35">
      <c r="A29" s="7"/>
      <c r="B29" s="7"/>
      <c r="C29" s="7"/>
      <c r="D29" s="7"/>
      <c r="F29" s="7"/>
      <c r="G29" s="7"/>
      <c r="H29" s="73"/>
      <c r="I29" s="7"/>
      <c r="J29" s="7"/>
      <c r="K29" s="74"/>
      <c r="L29" s="7"/>
      <c r="M29" s="7"/>
      <c r="N29" s="74"/>
      <c r="O29" s="7"/>
      <c r="P29" s="7"/>
      <c r="Q29" s="74"/>
      <c r="R29" s="7"/>
      <c r="S29" s="7"/>
      <c r="T29" s="74"/>
      <c r="U29" s="7"/>
      <c r="V29" s="7"/>
      <c r="W29" s="74"/>
      <c r="X29" s="7"/>
      <c r="Y29" s="7"/>
      <c r="Z29" s="74"/>
      <c r="AA29" s="7"/>
      <c r="AB29" s="7"/>
      <c r="AC29" s="74"/>
      <c r="AD29" s="7"/>
      <c r="AE29" s="7"/>
      <c r="AF29" s="74"/>
    </row>
    <row r="30" spans="1:32" ht="14.5" x14ac:dyDescent="0.35">
      <c r="A30" s="8" t="s">
        <v>17</v>
      </c>
      <c r="B30" s="7"/>
      <c r="C30" s="7"/>
      <c r="D30" s="7"/>
      <c r="F30" s="7"/>
      <c r="G30" s="7"/>
      <c r="I30" s="7"/>
      <c r="J30" s="7"/>
      <c r="L30" s="7"/>
      <c r="M30" s="7"/>
      <c r="O30" s="7"/>
      <c r="P30" s="7"/>
      <c r="R30" s="7"/>
      <c r="S30" s="7"/>
      <c r="U30" s="7"/>
      <c r="V30" s="7"/>
      <c r="X30" s="7"/>
      <c r="Y30" s="7"/>
      <c r="AA30" s="7"/>
      <c r="AB30" s="7"/>
      <c r="AD30" s="7"/>
      <c r="AE30" s="7"/>
    </row>
    <row r="31" spans="1:32" ht="14.5" x14ac:dyDescent="0.35">
      <c r="A31" s="7" t="s">
        <v>83</v>
      </c>
      <c r="B31" s="7"/>
      <c r="C31" s="7"/>
      <c r="D31" s="7"/>
      <c r="F31" s="7"/>
      <c r="G31" s="7"/>
      <c r="I31" s="7"/>
      <c r="J31" s="7"/>
      <c r="L31" s="7"/>
      <c r="M31" s="7"/>
      <c r="O31" s="7"/>
      <c r="P31" s="7"/>
      <c r="R31" s="7"/>
      <c r="S31" s="7"/>
      <c r="U31" s="7"/>
      <c r="V31" s="7"/>
      <c r="X31" s="7"/>
      <c r="Y31" s="7"/>
      <c r="AA31" s="7"/>
      <c r="AB31" s="7"/>
      <c r="AD31" s="7"/>
      <c r="AE31" s="7"/>
    </row>
    <row r="32" spans="1:32" ht="14.5" x14ac:dyDescent="0.35">
      <c r="A32" s="7"/>
      <c r="B32" s="7"/>
      <c r="C32" s="7"/>
      <c r="D32" s="7"/>
      <c r="F32" s="7"/>
      <c r="G32" s="7"/>
      <c r="I32" s="7"/>
      <c r="J32" s="7"/>
      <c r="L32" s="7"/>
      <c r="M32" s="7"/>
      <c r="O32" s="7"/>
      <c r="P32" s="7"/>
      <c r="R32" s="7"/>
      <c r="S32" s="7"/>
      <c r="U32" s="7"/>
      <c r="V32" s="7"/>
      <c r="X32" s="7"/>
      <c r="Y32" s="7"/>
      <c r="AA32" s="7"/>
      <c r="AB32" s="7"/>
      <c r="AD32" s="7"/>
      <c r="AE32" s="7"/>
    </row>
    <row r="33" spans="1:31" ht="14.5" x14ac:dyDescent="0.35">
      <c r="A33" s="7"/>
      <c r="B33" s="7"/>
      <c r="C33" s="7"/>
      <c r="D33" s="7"/>
      <c r="F33" s="7"/>
      <c r="G33" s="7"/>
      <c r="I33" s="7"/>
      <c r="J33" s="7"/>
      <c r="L33" s="7"/>
      <c r="M33" s="7"/>
      <c r="O33" s="7"/>
      <c r="P33" s="7"/>
      <c r="R33" s="7"/>
      <c r="S33" s="7"/>
      <c r="U33" s="7"/>
      <c r="V33" s="7"/>
      <c r="X33" s="7"/>
      <c r="Y33" s="7"/>
      <c r="AA33" s="7"/>
      <c r="AB33" s="7"/>
      <c r="AD33" s="7"/>
      <c r="AE33" s="7"/>
    </row>
    <row r="34" spans="1:31" ht="14.5" x14ac:dyDescent="0.35">
      <c r="A34" s="7"/>
      <c r="B34" s="7"/>
      <c r="C34" s="7"/>
      <c r="D34" s="7"/>
      <c r="F34" s="7"/>
      <c r="G34" s="7"/>
      <c r="I34" s="7"/>
      <c r="J34" s="7"/>
      <c r="L34" s="7"/>
      <c r="M34" s="7"/>
      <c r="O34" s="7"/>
      <c r="P34" s="7"/>
      <c r="R34" s="7"/>
      <c r="S34" s="7"/>
      <c r="U34" s="7"/>
      <c r="V34" s="7"/>
      <c r="X34" s="7"/>
      <c r="Y34" s="7"/>
      <c r="AA34" s="7"/>
      <c r="AB34" s="7"/>
      <c r="AD34" s="7"/>
      <c r="AE34" s="7"/>
    </row>
    <row r="35" spans="1:31" ht="14.5" x14ac:dyDescent="0.35">
      <c r="A35" s="7"/>
      <c r="B35" s="7"/>
      <c r="C35" s="7"/>
      <c r="D35" s="7"/>
      <c r="F35" s="7"/>
      <c r="G35" s="7"/>
      <c r="I35" s="7"/>
      <c r="J35" s="7"/>
      <c r="L35" s="7"/>
      <c r="M35" s="7"/>
      <c r="O35" s="7"/>
      <c r="P35" s="7"/>
      <c r="R35" s="7"/>
      <c r="S35" s="7"/>
      <c r="U35" s="7"/>
      <c r="V35" s="7"/>
      <c r="X35" s="7"/>
      <c r="Y35" s="7"/>
      <c r="AA35" s="7"/>
      <c r="AB35" s="7"/>
      <c r="AD35" s="7"/>
      <c r="AE35" s="7"/>
    </row>
  </sheetData>
  <pageMargins left="0.75" right="0.75" top="1" bottom="1" header="0.51180555555555496" footer="0.51180555555555496"/>
  <pageSetup paperSize="9" scale="57" firstPageNumber="0" orientation="portrait" r:id="rId1"/>
  <ignoredErrors>
    <ignoredError sqref="Z7:AC28 K7:W28 C7:I28 AF7:AF28" formula="1"/>
    <ignoredError sqref="C3:AC3" numberStoredAsText="1"/>
  </ignoredError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2FAD7-D8C5-4CF2-A293-7C63EFDCF74F}">
  <dimension ref="A1:B39"/>
  <sheetViews>
    <sheetView workbookViewId="0">
      <selection activeCell="H34" sqref="H34"/>
    </sheetView>
  </sheetViews>
  <sheetFormatPr baseColWidth="10" defaultColWidth="10.6640625" defaultRowHeight="13" x14ac:dyDescent="0.3"/>
  <cols>
    <col min="1" max="16384" width="10.6640625" style="13"/>
  </cols>
  <sheetData>
    <row r="1" spans="1:2" s="75" customFormat="1" ht="30.65" customHeight="1" x14ac:dyDescent="0.35">
      <c r="A1" s="9" t="s">
        <v>166</v>
      </c>
    </row>
    <row r="2" spans="1:2" s="77" customFormat="1" ht="16" customHeight="1" x14ac:dyDescent="0.35">
      <c r="A2" s="76" t="s">
        <v>141</v>
      </c>
    </row>
    <row r="3" spans="1:2" s="77" customFormat="1" ht="16" customHeight="1" x14ac:dyDescent="0.35">
      <c r="A3" s="77" t="s">
        <v>50</v>
      </c>
      <c r="B3" s="77" t="s">
        <v>142</v>
      </c>
    </row>
    <row r="4" spans="1:2" s="77" customFormat="1" ht="16" customHeight="1" x14ac:dyDescent="0.35">
      <c r="A4" s="77" t="s">
        <v>51</v>
      </c>
      <c r="B4" s="77" t="s">
        <v>143</v>
      </c>
    </row>
    <row r="5" spans="1:2" s="77" customFormat="1" ht="16" customHeight="1" x14ac:dyDescent="0.35">
      <c r="A5" s="77" t="s">
        <v>144</v>
      </c>
      <c r="B5" s="77" t="s">
        <v>145</v>
      </c>
    </row>
    <row r="6" spans="1:2" s="77" customFormat="1" ht="16" customHeight="1" x14ac:dyDescent="0.35">
      <c r="A6" s="77" t="s">
        <v>146</v>
      </c>
      <c r="B6" s="77" t="s">
        <v>147</v>
      </c>
    </row>
    <row r="7" spans="1:2" s="77" customFormat="1" ht="16" customHeight="1" x14ac:dyDescent="0.35">
      <c r="A7" s="77" t="s">
        <v>148</v>
      </c>
      <c r="B7" s="77" t="s">
        <v>149</v>
      </c>
    </row>
    <row r="8" spans="1:2" s="77" customFormat="1" ht="16" customHeight="1" x14ac:dyDescent="0.35"/>
    <row r="9" spans="1:2" s="76" customFormat="1" ht="16" customHeight="1" x14ac:dyDescent="0.35">
      <c r="A9" s="76" t="s">
        <v>150</v>
      </c>
    </row>
    <row r="10" spans="1:2" s="77" customFormat="1" ht="16" customHeight="1" x14ac:dyDescent="0.35">
      <c r="A10" s="77" t="s">
        <v>151</v>
      </c>
      <c r="B10" s="77" t="s">
        <v>152</v>
      </c>
    </row>
    <row r="11" spans="1:2" s="77" customFormat="1" ht="16" customHeight="1" x14ac:dyDescent="0.35">
      <c r="A11" s="77" t="s">
        <v>153</v>
      </c>
      <c r="B11" s="77" t="s">
        <v>154</v>
      </c>
    </row>
    <row r="12" spans="1:2" s="77" customFormat="1" ht="16" customHeight="1" x14ac:dyDescent="0.35">
      <c r="A12" s="77" t="s">
        <v>155</v>
      </c>
      <c r="B12" s="77" t="s">
        <v>156</v>
      </c>
    </row>
    <row r="13" spans="1:2" s="77" customFormat="1" ht="16" customHeight="1" x14ac:dyDescent="0.35"/>
    <row r="14" spans="1:2" s="76" customFormat="1" ht="16" customHeight="1" x14ac:dyDescent="0.35">
      <c r="A14" s="76" t="s">
        <v>157</v>
      </c>
    </row>
    <row r="15" spans="1:2" s="77" customFormat="1" ht="16" customHeight="1" x14ac:dyDescent="0.35">
      <c r="A15" s="77" t="s">
        <v>4</v>
      </c>
      <c r="B15" s="77" t="s">
        <v>158</v>
      </c>
    </row>
    <row r="16" spans="1:2" s="77" customFormat="1" ht="16" customHeight="1" x14ac:dyDescent="0.35">
      <c r="A16" s="77" t="s">
        <v>10</v>
      </c>
      <c r="B16" s="77" t="s">
        <v>159</v>
      </c>
    </row>
    <row r="17" spans="1:2" s="77" customFormat="1" ht="16" customHeight="1" x14ac:dyDescent="0.35">
      <c r="A17" s="77" t="s">
        <v>11</v>
      </c>
      <c r="B17" s="77" t="s">
        <v>160</v>
      </c>
    </row>
    <row r="18" spans="1:2" s="77" customFormat="1" ht="16" customHeight="1" x14ac:dyDescent="0.35">
      <c r="A18" s="77" t="s">
        <v>12</v>
      </c>
      <c r="B18" s="77" t="s">
        <v>161</v>
      </c>
    </row>
    <row r="19" spans="1:2" s="77" customFormat="1" ht="16" customHeight="1" x14ac:dyDescent="0.35">
      <c r="A19" s="77" t="s">
        <v>13</v>
      </c>
      <c r="B19" s="77" t="s">
        <v>162</v>
      </c>
    </row>
    <row r="20" spans="1:2" s="77" customFormat="1" ht="16" customHeight="1" x14ac:dyDescent="0.35">
      <c r="A20" s="77" t="s">
        <v>14</v>
      </c>
      <c r="B20" s="77" t="s">
        <v>163</v>
      </c>
    </row>
    <row r="21" spans="1:2" s="77" customFormat="1" ht="16" customHeight="1" x14ac:dyDescent="0.35">
      <c r="A21" s="77" t="s">
        <v>15</v>
      </c>
      <c r="B21" s="77" t="s">
        <v>164</v>
      </c>
    </row>
    <row r="22" spans="1:2" s="77" customFormat="1" ht="16" customHeight="1" x14ac:dyDescent="0.35">
      <c r="A22" s="77" t="s">
        <v>41</v>
      </c>
      <c r="B22" s="77" t="s">
        <v>181</v>
      </c>
    </row>
    <row r="23" spans="1:2" s="77" customFormat="1" ht="16" customHeight="1" x14ac:dyDescent="0.35">
      <c r="A23" s="77" t="s">
        <v>42</v>
      </c>
      <c r="B23" s="77" t="s">
        <v>180</v>
      </c>
    </row>
    <row r="24" spans="1:2" s="77" customFormat="1" ht="16" customHeight="1" x14ac:dyDescent="0.35"/>
    <row r="25" spans="1:2" s="76" customFormat="1" ht="16" customHeight="1" x14ac:dyDescent="0.35">
      <c r="A25" s="76" t="s">
        <v>165</v>
      </c>
    </row>
    <row r="26" spans="1:2" s="77" customFormat="1" ht="16" customHeight="1" x14ac:dyDescent="0.35">
      <c r="A26" s="77" t="s">
        <v>167</v>
      </c>
      <c r="B26" s="77" t="s">
        <v>168</v>
      </c>
    </row>
    <row r="27" spans="1:2" s="77" customFormat="1" ht="16" customHeight="1" x14ac:dyDescent="0.35">
      <c r="A27" s="77" t="s">
        <v>169</v>
      </c>
      <c r="B27" s="77" t="s">
        <v>170</v>
      </c>
    </row>
    <row r="28" spans="1:2" s="77" customFormat="1" ht="16" customHeight="1" x14ac:dyDescent="0.35">
      <c r="A28" s="77" t="s">
        <v>171</v>
      </c>
      <c r="B28" s="77" t="s">
        <v>172</v>
      </c>
    </row>
    <row r="29" spans="1:2" s="77" customFormat="1" ht="16" customHeight="1" x14ac:dyDescent="0.35"/>
    <row r="30" spans="1:2" s="76" customFormat="1" ht="16" customHeight="1" x14ac:dyDescent="0.35">
      <c r="A30" s="76" t="s">
        <v>173</v>
      </c>
    </row>
    <row r="31" spans="1:2" s="77" customFormat="1" ht="16" customHeight="1" x14ac:dyDescent="0.35">
      <c r="A31" s="77" t="s">
        <v>174</v>
      </c>
      <c r="B31" s="77" t="s">
        <v>175</v>
      </c>
    </row>
    <row r="32" spans="1:2" s="77" customFormat="1" ht="16" customHeight="1" x14ac:dyDescent="0.35">
      <c r="A32" s="77" t="s">
        <v>176</v>
      </c>
      <c r="B32" s="77" t="s">
        <v>177</v>
      </c>
    </row>
    <row r="33" spans="1:2" s="77" customFormat="1" ht="16" customHeight="1" x14ac:dyDescent="0.35">
      <c r="A33" s="77" t="s">
        <v>178</v>
      </c>
      <c r="B33" s="77" t="s">
        <v>179</v>
      </c>
    </row>
    <row r="34" spans="1:2" ht="16" customHeight="1" x14ac:dyDescent="0.3">
      <c r="A34" s="13" t="s">
        <v>182</v>
      </c>
      <c r="B34" s="13" t="s">
        <v>183</v>
      </c>
    </row>
    <row r="35" spans="1:2" ht="16" customHeight="1" x14ac:dyDescent="0.3">
      <c r="A35" s="13" t="s">
        <v>56</v>
      </c>
      <c r="B35" s="13" t="s">
        <v>184</v>
      </c>
    </row>
    <row r="36" spans="1:2" ht="16" customHeight="1" x14ac:dyDescent="0.3"/>
    <row r="37" spans="1:2" s="16" customFormat="1" ht="16" customHeight="1" x14ac:dyDescent="0.3">
      <c r="A37" s="16" t="s">
        <v>185</v>
      </c>
    </row>
    <row r="38" spans="1:2" ht="16" customHeight="1" x14ac:dyDescent="0.3">
      <c r="A38" s="13" t="s">
        <v>186</v>
      </c>
      <c r="B38" s="13" t="s">
        <v>187</v>
      </c>
    </row>
    <row r="39" spans="1:2" ht="16" customHeight="1" x14ac:dyDescent="0.3">
      <c r="A39" s="13" t="s">
        <v>65</v>
      </c>
      <c r="B39" s="13" t="s">
        <v>188</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47"/>
  <sheetViews>
    <sheetView zoomScaleNormal="100" workbookViewId="0"/>
  </sheetViews>
  <sheetFormatPr baseColWidth="10" defaultColWidth="8.83203125" defaultRowHeight="13" x14ac:dyDescent="0.3"/>
  <cols>
    <col min="1" max="12" width="10.58203125" style="6" customWidth="1"/>
    <col min="13" max="1017" width="10.5" style="6" customWidth="1"/>
    <col min="1018" max="16384" width="8.83203125" style="6"/>
  </cols>
  <sheetData>
    <row r="1" spans="1:14" s="10" customFormat="1" ht="30.65" customHeight="1" x14ac:dyDescent="0.35">
      <c r="A1" s="9" t="s">
        <v>189</v>
      </c>
    </row>
    <row r="2" spans="1:14" s="4" customFormat="1" ht="23.5" customHeight="1" x14ac:dyDescent="0.35">
      <c r="A2" s="4" t="s">
        <v>1</v>
      </c>
    </row>
    <row r="3" spans="1:14" s="5" customFormat="1" ht="18" customHeight="1" x14ac:dyDescent="0.3">
      <c r="A3" s="91" t="s">
        <v>2</v>
      </c>
      <c r="B3" s="91" t="s">
        <v>3</v>
      </c>
      <c r="C3" s="92" t="s">
        <v>86</v>
      </c>
      <c r="D3" s="92" t="s">
        <v>87</v>
      </c>
      <c r="E3" s="92" t="s">
        <v>88</v>
      </c>
      <c r="F3" s="92" t="s">
        <v>89</v>
      </c>
      <c r="G3" s="92" t="s">
        <v>90</v>
      </c>
      <c r="H3" s="92" t="s">
        <v>91</v>
      </c>
      <c r="I3" s="92" t="s">
        <v>92</v>
      </c>
      <c r="J3" s="92" t="s">
        <v>93</v>
      </c>
      <c r="K3" s="93" t="s">
        <v>94</v>
      </c>
      <c r="L3" s="93">
        <v>2025</v>
      </c>
    </row>
    <row r="4" spans="1:14" ht="18" customHeight="1" x14ac:dyDescent="0.3">
      <c r="A4" s="25" t="s">
        <v>4</v>
      </c>
      <c r="B4" s="25" t="s">
        <v>5</v>
      </c>
      <c r="C4" s="78">
        <v>19</v>
      </c>
      <c r="D4" s="78">
        <v>18</v>
      </c>
      <c r="E4" s="78">
        <v>29</v>
      </c>
      <c r="F4" s="78">
        <v>17</v>
      </c>
      <c r="G4" s="78">
        <v>15</v>
      </c>
      <c r="H4" s="78">
        <v>18</v>
      </c>
      <c r="I4" s="78">
        <v>11</v>
      </c>
      <c r="J4" s="78">
        <v>17</v>
      </c>
      <c r="K4" s="21">
        <v>17</v>
      </c>
      <c r="L4" s="209">
        <v>18</v>
      </c>
      <c r="M4" s="5"/>
      <c r="N4" s="5"/>
    </row>
    <row r="5" spans="1:14" ht="18" customHeight="1" x14ac:dyDescent="0.3">
      <c r="A5" s="87"/>
      <c r="B5" s="25" t="s">
        <v>6</v>
      </c>
      <c r="C5" s="78">
        <v>11</v>
      </c>
      <c r="D5" s="78">
        <v>14</v>
      </c>
      <c r="E5" s="78">
        <v>10</v>
      </c>
      <c r="F5" s="78">
        <v>12</v>
      </c>
      <c r="G5" s="78">
        <v>6</v>
      </c>
      <c r="H5" s="78">
        <v>7</v>
      </c>
      <c r="I5" s="78">
        <v>7</v>
      </c>
      <c r="J5" s="78">
        <v>10</v>
      </c>
      <c r="K5" s="21">
        <v>5</v>
      </c>
      <c r="L5" s="209">
        <v>9</v>
      </c>
    </row>
    <row r="6" spans="1:14" ht="18" customHeight="1" x14ac:dyDescent="0.3">
      <c r="A6" s="87"/>
      <c r="B6" s="25" t="s">
        <v>7</v>
      </c>
      <c r="C6" s="78">
        <f t="shared" ref="C6:K6" si="0">SUM(C4:C5)</f>
        <v>30</v>
      </c>
      <c r="D6" s="78">
        <f t="shared" si="0"/>
        <v>32</v>
      </c>
      <c r="E6" s="78">
        <f t="shared" si="0"/>
        <v>39</v>
      </c>
      <c r="F6" s="78">
        <f t="shared" si="0"/>
        <v>29</v>
      </c>
      <c r="G6" s="78">
        <f t="shared" si="0"/>
        <v>21</v>
      </c>
      <c r="H6" s="78">
        <f t="shared" si="0"/>
        <v>25</v>
      </c>
      <c r="I6" s="78">
        <f t="shared" si="0"/>
        <v>18</v>
      </c>
      <c r="J6" s="78">
        <f t="shared" si="0"/>
        <v>27</v>
      </c>
      <c r="K6" s="21">
        <f t="shared" si="0"/>
        <v>22</v>
      </c>
      <c r="L6" s="21">
        <f t="shared" ref="L6" si="1">SUM(L4:L5)</f>
        <v>27</v>
      </c>
    </row>
    <row r="7" spans="1:14" ht="18" customHeight="1" x14ac:dyDescent="0.3">
      <c r="A7" s="87"/>
      <c r="B7" s="79" t="s">
        <v>8</v>
      </c>
      <c r="C7" s="80">
        <f t="shared" ref="C7:K7" si="2">C4/C6</f>
        <v>0.6333333333333333</v>
      </c>
      <c r="D7" s="80">
        <f t="shared" si="2"/>
        <v>0.5625</v>
      </c>
      <c r="E7" s="80">
        <f t="shared" si="2"/>
        <v>0.74358974358974361</v>
      </c>
      <c r="F7" s="80">
        <f t="shared" si="2"/>
        <v>0.58620689655172409</v>
      </c>
      <c r="G7" s="80">
        <f t="shared" si="2"/>
        <v>0.7142857142857143</v>
      </c>
      <c r="H7" s="80">
        <f t="shared" si="2"/>
        <v>0.72</v>
      </c>
      <c r="I7" s="80">
        <f t="shared" si="2"/>
        <v>0.61111111111111116</v>
      </c>
      <c r="J7" s="80">
        <f t="shared" si="2"/>
        <v>0.62962962962962965</v>
      </c>
      <c r="K7" s="94">
        <f t="shared" si="2"/>
        <v>0.77272727272727271</v>
      </c>
      <c r="L7" s="94">
        <f t="shared" ref="L7" si="3">L4/L6</f>
        <v>0.66666666666666663</v>
      </c>
    </row>
    <row r="8" spans="1:14" ht="18" customHeight="1" x14ac:dyDescent="0.3">
      <c r="A8" s="87"/>
      <c r="B8" s="81" t="s">
        <v>9</v>
      </c>
      <c r="C8" s="82">
        <f t="shared" ref="C8:K8" si="4">C5/C6</f>
        <v>0.36666666666666664</v>
      </c>
      <c r="D8" s="82">
        <f t="shared" si="4"/>
        <v>0.4375</v>
      </c>
      <c r="E8" s="82">
        <f t="shared" si="4"/>
        <v>0.25641025641025639</v>
      </c>
      <c r="F8" s="82">
        <f t="shared" si="4"/>
        <v>0.41379310344827586</v>
      </c>
      <c r="G8" s="82">
        <f t="shared" si="4"/>
        <v>0.2857142857142857</v>
      </c>
      <c r="H8" s="82">
        <f t="shared" si="4"/>
        <v>0.28000000000000003</v>
      </c>
      <c r="I8" s="82">
        <f t="shared" si="4"/>
        <v>0.3888888888888889</v>
      </c>
      <c r="J8" s="82">
        <f t="shared" si="4"/>
        <v>0.37037037037037035</v>
      </c>
      <c r="K8" s="95">
        <f t="shared" si="4"/>
        <v>0.22727272727272727</v>
      </c>
      <c r="L8" s="95">
        <f t="shared" ref="L8" si="5">L5/L6</f>
        <v>0.33333333333333331</v>
      </c>
    </row>
    <row r="9" spans="1:14" ht="18" customHeight="1" x14ac:dyDescent="0.3">
      <c r="A9" s="25" t="s">
        <v>10</v>
      </c>
      <c r="B9" s="25" t="s">
        <v>5</v>
      </c>
      <c r="C9" s="78">
        <v>344</v>
      </c>
      <c r="D9" s="78">
        <v>363</v>
      </c>
      <c r="E9" s="78">
        <f>338</f>
        <v>338</v>
      </c>
      <c r="F9" s="78">
        <v>428</v>
      </c>
      <c r="G9" s="78">
        <v>469</v>
      </c>
      <c r="H9" s="78">
        <v>445</v>
      </c>
      <c r="I9" s="78">
        <v>397</v>
      </c>
      <c r="J9" s="78">
        <v>402</v>
      </c>
      <c r="K9" s="21">
        <v>477</v>
      </c>
      <c r="L9" s="209">
        <v>473</v>
      </c>
    </row>
    <row r="10" spans="1:14" ht="18" customHeight="1" x14ac:dyDescent="0.3">
      <c r="A10" s="87"/>
      <c r="B10" s="25" t="s">
        <v>6</v>
      </c>
      <c r="C10" s="78">
        <v>244</v>
      </c>
      <c r="D10" s="78">
        <v>253</v>
      </c>
      <c r="E10" s="78">
        <v>194</v>
      </c>
      <c r="F10" s="78">
        <v>216</v>
      </c>
      <c r="G10" s="78">
        <v>279</v>
      </c>
      <c r="H10" s="78">
        <v>225</v>
      </c>
      <c r="I10" s="78">
        <v>230</v>
      </c>
      <c r="J10" s="78">
        <v>228</v>
      </c>
      <c r="K10" s="21">
        <v>249</v>
      </c>
      <c r="L10" s="209">
        <v>257</v>
      </c>
    </row>
    <row r="11" spans="1:14" ht="18" customHeight="1" x14ac:dyDescent="0.3">
      <c r="A11" s="87"/>
      <c r="B11" s="25" t="s">
        <v>7</v>
      </c>
      <c r="C11" s="78">
        <f t="shared" ref="C11:K11" si="6">SUM(C9:C10)</f>
        <v>588</v>
      </c>
      <c r="D11" s="78">
        <f t="shared" si="6"/>
        <v>616</v>
      </c>
      <c r="E11" s="78">
        <f t="shared" si="6"/>
        <v>532</v>
      </c>
      <c r="F11" s="78">
        <f t="shared" si="6"/>
        <v>644</v>
      </c>
      <c r="G11" s="78">
        <f t="shared" si="6"/>
        <v>748</v>
      </c>
      <c r="H11" s="78">
        <f t="shared" si="6"/>
        <v>670</v>
      </c>
      <c r="I11" s="78">
        <f t="shared" si="6"/>
        <v>627</v>
      </c>
      <c r="J11" s="78">
        <f t="shared" si="6"/>
        <v>630</v>
      </c>
      <c r="K11" s="21">
        <f t="shared" si="6"/>
        <v>726</v>
      </c>
      <c r="L11" s="21">
        <f t="shared" ref="L11" si="7">SUM(L9:L10)</f>
        <v>730</v>
      </c>
    </row>
    <row r="12" spans="1:14" ht="18" customHeight="1" x14ac:dyDescent="0.3">
      <c r="A12" s="87"/>
      <c r="B12" s="79" t="s">
        <v>8</v>
      </c>
      <c r="C12" s="80">
        <f t="shared" ref="C12:K12" si="8">C9/C11</f>
        <v>0.58503401360544216</v>
      </c>
      <c r="D12" s="80">
        <f t="shared" si="8"/>
        <v>0.5892857142857143</v>
      </c>
      <c r="E12" s="80">
        <f t="shared" si="8"/>
        <v>0.63533834586466165</v>
      </c>
      <c r="F12" s="80">
        <f t="shared" si="8"/>
        <v>0.6645962732919255</v>
      </c>
      <c r="G12" s="80">
        <f t="shared" si="8"/>
        <v>0.62700534759358284</v>
      </c>
      <c r="H12" s="80">
        <f t="shared" si="8"/>
        <v>0.66417910447761197</v>
      </c>
      <c r="I12" s="80">
        <f t="shared" si="8"/>
        <v>0.6331738437001595</v>
      </c>
      <c r="J12" s="80">
        <f t="shared" si="8"/>
        <v>0.63809523809523805</v>
      </c>
      <c r="K12" s="94">
        <f t="shared" si="8"/>
        <v>0.65702479338842978</v>
      </c>
      <c r="L12" s="94">
        <f t="shared" ref="L12" si="9">L9/L11</f>
        <v>0.647945205479452</v>
      </c>
    </row>
    <row r="13" spans="1:14" ht="18" customHeight="1" x14ac:dyDescent="0.3">
      <c r="A13" s="87"/>
      <c r="B13" s="81" t="s">
        <v>9</v>
      </c>
      <c r="C13" s="82">
        <f t="shared" ref="C13:K13" si="10">C10/C11</f>
        <v>0.41496598639455784</v>
      </c>
      <c r="D13" s="82">
        <f t="shared" si="10"/>
        <v>0.4107142857142857</v>
      </c>
      <c r="E13" s="82">
        <f t="shared" si="10"/>
        <v>0.36466165413533835</v>
      </c>
      <c r="F13" s="82">
        <f t="shared" si="10"/>
        <v>0.33540372670807456</v>
      </c>
      <c r="G13" s="82">
        <f t="shared" si="10"/>
        <v>0.3729946524064171</v>
      </c>
      <c r="H13" s="82">
        <f t="shared" si="10"/>
        <v>0.33582089552238809</v>
      </c>
      <c r="I13" s="82">
        <f t="shared" si="10"/>
        <v>0.3668261562998405</v>
      </c>
      <c r="J13" s="82">
        <f t="shared" si="10"/>
        <v>0.3619047619047619</v>
      </c>
      <c r="K13" s="95">
        <f t="shared" si="10"/>
        <v>0.34297520661157027</v>
      </c>
      <c r="L13" s="95">
        <f t="shared" ref="L13" si="11">L10/L11</f>
        <v>0.35205479452054794</v>
      </c>
    </row>
    <row r="14" spans="1:14" ht="18" customHeight="1" x14ac:dyDescent="0.3">
      <c r="A14" s="25" t="s">
        <v>11</v>
      </c>
      <c r="B14" s="25" t="s">
        <v>5</v>
      </c>
      <c r="C14" s="78">
        <v>227</v>
      </c>
      <c r="D14" s="78">
        <v>247</v>
      </c>
      <c r="E14" s="78">
        <v>248</v>
      </c>
      <c r="F14" s="78">
        <v>241</v>
      </c>
      <c r="G14" s="78">
        <v>310</v>
      </c>
      <c r="H14" s="78">
        <v>344</v>
      </c>
      <c r="I14" s="78">
        <v>265</v>
      </c>
      <c r="J14" s="78">
        <v>289</v>
      </c>
      <c r="K14" s="21">
        <v>360</v>
      </c>
      <c r="L14" s="209">
        <v>351</v>
      </c>
    </row>
    <row r="15" spans="1:14" ht="18" customHeight="1" x14ac:dyDescent="0.3">
      <c r="A15" s="87"/>
      <c r="B15" s="25" t="s">
        <v>6</v>
      </c>
      <c r="C15" s="78">
        <v>483</v>
      </c>
      <c r="D15" s="78">
        <v>468</v>
      </c>
      <c r="E15" s="78">
        <v>513</v>
      </c>
      <c r="F15" s="78">
        <v>516</v>
      </c>
      <c r="G15" s="78">
        <v>574</v>
      </c>
      <c r="H15" s="78">
        <v>647</v>
      </c>
      <c r="I15" s="78">
        <v>563</v>
      </c>
      <c r="J15" s="78">
        <v>629</v>
      </c>
      <c r="K15" s="21">
        <v>718</v>
      </c>
      <c r="L15" s="209">
        <v>754</v>
      </c>
    </row>
    <row r="16" spans="1:14" ht="18" customHeight="1" x14ac:dyDescent="0.3">
      <c r="A16" s="87"/>
      <c r="B16" s="25" t="s">
        <v>7</v>
      </c>
      <c r="C16" s="78">
        <f t="shared" ref="C16:K16" si="12">SUM(C14:C15)</f>
        <v>710</v>
      </c>
      <c r="D16" s="78">
        <f t="shared" si="12"/>
        <v>715</v>
      </c>
      <c r="E16" s="78">
        <f t="shared" si="12"/>
        <v>761</v>
      </c>
      <c r="F16" s="78">
        <f t="shared" si="12"/>
        <v>757</v>
      </c>
      <c r="G16" s="78">
        <f t="shared" si="12"/>
        <v>884</v>
      </c>
      <c r="H16" s="78">
        <f t="shared" si="12"/>
        <v>991</v>
      </c>
      <c r="I16" s="78">
        <f t="shared" si="12"/>
        <v>828</v>
      </c>
      <c r="J16" s="78">
        <f t="shared" si="12"/>
        <v>918</v>
      </c>
      <c r="K16" s="21">
        <f t="shared" si="12"/>
        <v>1078</v>
      </c>
      <c r="L16" s="21">
        <f t="shared" ref="L16" si="13">SUM(L14:L15)</f>
        <v>1105</v>
      </c>
    </row>
    <row r="17" spans="1:12" ht="18" customHeight="1" x14ac:dyDescent="0.3">
      <c r="A17" s="87"/>
      <c r="B17" s="79" t="s">
        <v>8</v>
      </c>
      <c r="C17" s="80">
        <f t="shared" ref="C17:K17" si="14">C14/C16</f>
        <v>0.31971830985915495</v>
      </c>
      <c r="D17" s="80">
        <f t="shared" si="14"/>
        <v>0.34545454545454546</v>
      </c>
      <c r="E17" s="80">
        <f t="shared" si="14"/>
        <v>0.32588699080157685</v>
      </c>
      <c r="F17" s="80">
        <f t="shared" si="14"/>
        <v>0.31836195508586523</v>
      </c>
      <c r="G17" s="80">
        <f t="shared" si="14"/>
        <v>0.35067873303167418</v>
      </c>
      <c r="H17" s="80">
        <f t="shared" si="14"/>
        <v>0.34712411705348134</v>
      </c>
      <c r="I17" s="80">
        <f t="shared" si="14"/>
        <v>0.32004830917874394</v>
      </c>
      <c r="J17" s="80">
        <f t="shared" si="14"/>
        <v>0.31481481481481483</v>
      </c>
      <c r="K17" s="94">
        <f t="shared" si="14"/>
        <v>0.33395176252319109</v>
      </c>
      <c r="L17" s="94">
        <f t="shared" ref="L17" si="15">L14/L16</f>
        <v>0.31764705882352939</v>
      </c>
    </row>
    <row r="18" spans="1:12" ht="18" customHeight="1" x14ac:dyDescent="0.3">
      <c r="A18" s="87"/>
      <c r="B18" s="81" t="s">
        <v>9</v>
      </c>
      <c r="C18" s="82">
        <f t="shared" ref="C18:K18" si="16">C15/C16</f>
        <v>0.68028169014084505</v>
      </c>
      <c r="D18" s="82">
        <f t="shared" si="16"/>
        <v>0.65454545454545454</v>
      </c>
      <c r="E18" s="82">
        <f t="shared" si="16"/>
        <v>0.6741130091984231</v>
      </c>
      <c r="F18" s="82">
        <f t="shared" si="16"/>
        <v>0.68163804491413471</v>
      </c>
      <c r="G18" s="82">
        <f t="shared" si="16"/>
        <v>0.64932126696832582</v>
      </c>
      <c r="H18" s="82">
        <f t="shared" si="16"/>
        <v>0.65287588294651866</v>
      </c>
      <c r="I18" s="82">
        <f t="shared" si="16"/>
        <v>0.67995169082125606</v>
      </c>
      <c r="J18" s="82">
        <f t="shared" si="16"/>
        <v>0.68518518518518523</v>
      </c>
      <c r="K18" s="95">
        <f t="shared" si="16"/>
        <v>0.66604823747680886</v>
      </c>
      <c r="L18" s="95">
        <f t="shared" ref="L18" si="17">L15/L16</f>
        <v>0.68235294117647061</v>
      </c>
    </row>
    <row r="19" spans="1:12" ht="18" customHeight="1" x14ac:dyDescent="0.3">
      <c r="A19" s="25" t="s">
        <v>12</v>
      </c>
      <c r="B19" s="25" t="s">
        <v>5</v>
      </c>
      <c r="C19" s="78">
        <v>178</v>
      </c>
      <c r="D19" s="78">
        <v>234</v>
      </c>
      <c r="E19" s="78">
        <v>255</v>
      </c>
      <c r="F19" s="78">
        <v>230</v>
      </c>
      <c r="G19" s="78">
        <v>249</v>
      </c>
      <c r="H19" s="78">
        <v>242</v>
      </c>
      <c r="I19" s="78">
        <v>246</v>
      </c>
      <c r="J19" s="78">
        <v>247</v>
      </c>
      <c r="K19" s="21">
        <v>279</v>
      </c>
      <c r="L19" s="209">
        <v>259</v>
      </c>
    </row>
    <row r="20" spans="1:12" ht="18" customHeight="1" x14ac:dyDescent="0.3">
      <c r="A20" s="87"/>
      <c r="B20" s="25" t="s">
        <v>6</v>
      </c>
      <c r="C20" s="78">
        <v>130</v>
      </c>
      <c r="D20" s="78">
        <v>146</v>
      </c>
      <c r="E20" s="78">
        <v>140</v>
      </c>
      <c r="F20" s="78">
        <v>142</v>
      </c>
      <c r="G20" s="78">
        <v>172</v>
      </c>
      <c r="H20" s="78">
        <v>141</v>
      </c>
      <c r="I20" s="78">
        <v>124</v>
      </c>
      <c r="J20" s="78">
        <v>142</v>
      </c>
      <c r="K20" s="21">
        <v>134</v>
      </c>
      <c r="L20" s="209">
        <v>158</v>
      </c>
    </row>
    <row r="21" spans="1:12" ht="18" customHeight="1" x14ac:dyDescent="0.3">
      <c r="A21" s="87"/>
      <c r="B21" s="25" t="s">
        <v>7</v>
      </c>
      <c r="C21" s="78">
        <f t="shared" ref="C21:L21" si="18">SUM(C19:C20)</f>
        <v>308</v>
      </c>
      <c r="D21" s="78">
        <f t="shared" si="18"/>
        <v>380</v>
      </c>
      <c r="E21" s="78">
        <f t="shared" si="18"/>
        <v>395</v>
      </c>
      <c r="F21" s="78">
        <f t="shared" si="18"/>
        <v>372</v>
      </c>
      <c r="G21" s="78">
        <f t="shared" si="18"/>
        <v>421</v>
      </c>
      <c r="H21" s="78">
        <f t="shared" si="18"/>
        <v>383</v>
      </c>
      <c r="I21" s="78">
        <f t="shared" si="18"/>
        <v>370</v>
      </c>
      <c r="J21" s="78">
        <f t="shared" si="18"/>
        <v>389</v>
      </c>
      <c r="K21" s="78">
        <f t="shared" si="18"/>
        <v>413</v>
      </c>
      <c r="L21" s="210">
        <f t="shared" si="18"/>
        <v>417</v>
      </c>
    </row>
    <row r="22" spans="1:12" ht="18" customHeight="1" x14ac:dyDescent="0.3">
      <c r="A22" s="87"/>
      <c r="B22" s="79" t="s">
        <v>8</v>
      </c>
      <c r="C22" s="80">
        <f t="shared" ref="C22:K22" si="19">C19/C21</f>
        <v>0.57792207792207795</v>
      </c>
      <c r="D22" s="80">
        <f t="shared" si="19"/>
        <v>0.61578947368421055</v>
      </c>
      <c r="E22" s="80">
        <f t="shared" si="19"/>
        <v>0.64556962025316456</v>
      </c>
      <c r="F22" s="80">
        <f t="shared" si="19"/>
        <v>0.61827956989247312</v>
      </c>
      <c r="G22" s="80">
        <f t="shared" si="19"/>
        <v>0.59144893111638952</v>
      </c>
      <c r="H22" s="80">
        <f t="shared" si="19"/>
        <v>0.63185378590078334</v>
      </c>
      <c r="I22" s="80">
        <f t="shared" si="19"/>
        <v>0.66486486486486485</v>
      </c>
      <c r="J22" s="80">
        <f t="shared" si="19"/>
        <v>0.63496143958868889</v>
      </c>
      <c r="K22" s="94">
        <f t="shared" si="19"/>
        <v>0.67554479418886193</v>
      </c>
      <c r="L22" s="94">
        <f t="shared" ref="L22" si="20">L19/L21</f>
        <v>0.62110311750599523</v>
      </c>
    </row>
    <row r="23" spans="1:12" ht="18" customHeight="1" x14ac:dyDescent="0.3">
      <c r="A23" s="87"/>
      <c r="B23" s="81" t="s">
        <v>9</v>
      </c>
      <c r="C23" s="82">
        <f t="shared" ref="C23:K23" si="21">C20/C21</f>
        <v>0.42207792207792205</v>
      </c>
      <c r="D23" s="82">
        <f t="shared" si="21"/>
        <v>0.38421052631578945</v>
      </c>
      <c r="E23" s="82">
        <f t="shared" si="21"/>
        <v>0.35443037974683544</v>
      </c>
      <c r="F23" s="82">
        <f t="shared" si="21"/>
        <v>0.38172043010752688</v>
      </c>
      <c r="G23" s="82">
        <f t="shared" si="21"/>
        <v>0.40855106888361042</v>
      </c>
      <c r="H23" s="82">
        <f t="shared" si="21"/>
        <v>0.36814621409921672</v>
      </c>
      <c r="I23" s="82">
        <f t="shared" si="21"/>
        <v>0.33513513513513515</v>
      </c>
      <c r="J23" s="82">
        <f t="shared" si="21"/>
        <v>0.36503856041131105</v>
      </c>
      <c r="K23" s="95">
        <f t="shared" si="21"/>
        <v>0.32445520581113801</v>
      </c>
      <c r="L23" s="95">
        <f t="shared" ref="L23" si="22">L20/L21</f>
        <v>0.37889688249400477</v>
      </c>
    </row>
    <row r="24" spans="1:12" ht="18" customHeight="1" x14ac:dyDescent="0.3">
      <c r="A24" s="25" t="s">
        <v>13</v>
      </c>
      <c r="B24" s="25" t="s">
        <v>5</v>
      </c>
      <c r="C24" s="78">
        <v>57</v>
      </c>
      <c r="D24" s="78">
        <v>62</v>
      </c>
      <c r="E24" s="78">
        <v>59</v>
      </c>
      <c r="F24" s="78">
        <v>62</v>
      </c>
      <c r="G24" s="78">
        <v>71</v>
      </c>
      <c r="H24" s="78">
        <v>60</v>
      </c>
      <c r="I24" s="78">
        <v>56</v>
      </c>
      <c r="J24" s="78">
        <v>68</v>
      </c>
      <c r="K24" s="21">
        <v>72</v>
      </c>
      <c r="L24" s="209">
        <v>75</v>
      </c>
    </row>
    <row r="25" spans="1:12" ht="18" customHeight="1" x14ac:dyDescent="0.3">
      <c r="A25" s="87"/>
      <c r="B25" s="25" t="s">
        <v>6</v>
      </c>
      <c r="C25" s="78">
        <v>12</v>
      </c>
      <c r="D25" s="78">
        <v>10</v>
      </c>
      <c r="E25" s="78">
        <v>11</v>
      </c>
      <c r="F25" s="78">
        <v>19</v>
      </c>
      <c r="G25" s="78">
        <v>10</v>
      </c>
      <c r="H25" s="78">
        <v>15</v>
      </c>
      <c r="I25" s="78">
        <v>13</v>
      </c>
      <c r="J25" s="78">
        <v>12</v>
      </c>
      <c r="K25" s="21">
        <v>10</v>
      </c>
      <c r="L25" s="209">
        <v>5</v>
      </c>
    </row>
    <row r="26" spans="1:12" ht="18" customHeight="1" x14ac:dyDescent="0.3">
      <c r="A26" s="87"/>
      <c r="B26" s="25" t="s">
        <v>7</v>
      </c>
      <c r="C26" s="78">
        <f t="shared" ref="C26:L26" si="23">SUM(C24:C25)</f>
        <v>69</v>
      </c>
      <c r="D26" s="78">
        <f t="shared" si="23"/>
        <v>72</v>
      </c>
      <c r="E26" s="78">
        <f t="shared" si="23"/>
        <v>70</v>
      </c>
      <c r="F26" s="78">
        <f t="shared" si="23"/>
        <v>81</v>
      </c>
      <c r="G26" s="78">
        <f t="shared" si="23"/>
        <v>81</v>
      </c>
      <c r="H26" s="78">
        <f t="shared" si="23"/>
        <v>75</v>
      </c>
      <c r="I26" s="78">
        <f t="shared" si="23"/>
        <v>69</v>
      </c>
      <c r="J26" s="78">
        <f t="shared" si="23"/>
        <v>80</v>
      </c>
      <c r="K26" s="78">
        <f t="shared" si="23"/>
        <v>82</v>
      </c>
      <c r="L26" s="179">
        <f t="shared" si="23"/>
        <v>80</v>
      </c>
    </row>
    <row r="27" spans="1:12" ht="18" customHeight="1" x14ac:dyDescent="0.3">
      <c r="A27" s="87"/>
      <c r="B27" s="79" t="s">
        <v>8</v>
      </c>
      <c r="C27" s="80">
        <f t="shared" ref="C27:K27" si="24">C24/C26</f>
        <v>0.82608695652173914</v>
      </c>
      <c r="D27" s="80">
        <f t="shared" si="24"/>
        <v>0.86111111111111116</v>
      </c>
      <c r="E27" s="80">
        <f t="shared" si="24"/>
        <v>0.84285714285714286</v>
      </c>
      <c r="F27" s="80">
        <f t="shared" si="24"/>
        <v>0.76543209876543206</v>
      </c>
      <c r="G27" s="80">
        <f t="shared" si="24"/>
        <v>0.87654320987654322</v>
      </c>
      <c r="H27" s="80">
        <f t="shared" si="24"/>
        <v>0.8</v>
      </c>
      <c r="I27" s="80">
        <f t="shared" si="24"/>
        <v>0.81159420289855078</v>
      </c>
      <c r="J27" s="80">
        <f t="shared" si="24"/>
        <v>0.85</v>
      </c>
      <c r="K27" s="94">
        <f t="shared" si="24"/>
        <v>0.87804878048780488</v>
      </c>
      <c r="L27" s="94">
        <f t="shared" ref="L27" si="25">L24/L26</f>
        <v>0.9375</v>
      </c>
    </row>
    <row r="28" spans="1:12" ht="18" customHeight="1" x14ac:dyDescent="0.3">
      <c r="A28" s="87"/>
      <c r="B28" s="81" t="s">
        <v>9</v>
      </c>
      <c r="C28" s="82">
        <f t="shared" ref="C28:K28" si="26">C25/C26</f>
        <v>0.17391304347826086</v>
      </c>
      <c r="D28" s="82">
        <f t="shared" si="26"/>
        <v>0.1388888888888889</v>
      </c>
      <c r="E28" s="82">
        <f t="shared" si="26"/>
        <v>0.15714285714285714</v>
      </c>
      <c r="F28" s="82">
        <f t="shared" si="26"/>
        <v>0.23456790123456789</v>
      </c>
      <c r="G28" s="82">
        <f t="shared" si="26"/>
        <v>0.12345679012345678</v>
      </c>
      <c r="H28" s="82">
        <f t="shared" si="26"/>
        <v>0.2</v>
      </c>
      <c r="I28" s="82">
        <f t="shared" si="26"/>
        <v>0.18840579710144928</v>
      </c>
      <c r="J28" s="82">
        <f t="shared" si="26"/>
        <v>0.15</v>
      </c>
      <c r="K28" s="95">
        <f t="shared" si="26"/>
        <v>0.12195121951219512</v>
      </c>
      <c r="L28" s="95">
        <f t="shared" ref="L28" si="27">L25/L26</f>
        <v>6.25E-2</v>
      </c>
    </row>
    <row r="29" spans="1:12" ht="18" customHeight="1" x14ac:dyDescent="0.3">
      <c r="A29" s="25" t="s">
        <v>14</v>
      </c>
      <c r="B29" s="25" t="s">
        <v>5</v>
      </c>
      <c r="C29" s="83">
        <v>954</v>
      </c>
      <c r="D29" s="83">
        <v>980</v>
      </c>
      <c r="E29" s="83">
        <v>964</v>
      </c>
      <c r="F29" s="83">
        <v>965</v>
      </c>
      <c r="G29" s="83">
        <v>1215</v>
      </c>
      <c r="H29" s="83">
        <v>982</v>
      </c>
      <c r="I29" s="83">
        <v>978</v>
      </c>
      <c r="J29" s="83">
        <v>1029</v>
      </c>
      <c r="K29" s="96">
        <v>1039</v>
      </c>
      <c r="L29" s="211">
        <v>999</v>
      </c>
    </row>
    <row r="30" spans="1:12" ht="18" customHeight="1" x14ac:dyDescent="0.3">
      <c r="A30" s="87"/>
      <c r="B30" s="25" t="s">
        <v>6</v>
      </c>
      <c r="C30" s="83">
        <v>436</v>
      </c>
      <c r="D30" s="83">
        <v>426</v>
      </c>
      <c r="E30" s="83">
        <v>368</v>
      </c>
      <c r="F30" s="83">
        <v>422</v>
      </c>
      <c r="G30" s="83">
        <v>459</v>
      </c>
      <c r="H30" s="83">
        <v>429</v>
      </c>
      <c r="I30" s="83">
        <v>424</v>
      </c>
      <c r="J30" s="83">
        <v>422</v>
      </c>
      <c r="K30" s="96">
        <v>353</v>
      </c>
      <c r="L30" s="211">
        <v>366</v>
      </c>
    </row>
    <row r="31" spans="1:12" ht="18" customHeight="1" x14ac:dyDescent="0.3">
      <c r="A31" s="87"/>
      <c r="B31" s="25" t="s">
        <v>7</v>
      </c>
      <c r="C31" s="83">
        <f t="shared" ref="C31:K31" si="28">SUM(C29:C30)</f>
        <v>1390</v>
      </c>
      <c r="D31" s="83">
        <f t="shared" si="28"/>
        <v>1406</v>
      </c>
      <c r="E31" s="83">
        <f t="shared" si="28"/>
        <v>1332</v>
      </c>
      <c r="F31" s="83">
        <f t="shared" si="28"/>
        <v>1387</v>
      </c>
      <c r="G31" s="83">
        <f t="shared" si="28"/>
        <v>1674</v>
      </c>
      <c r="H31" s="83">
        <f t="shared" si="28"/>
        <v>1411</v>
      </c>
      <c r="I31" s="83">
        <f t="shared" si="28"/>
        <v>1402</v>
      </c>
      <c r="J31" s="83">
        <f t="shared" si="28"/>
        <v>1451</v>
      </c>
      <c r="K31" s="96">
        <f t="shared" si="28"/>
        <v>1392</v>
      </c>
      <c r="L31" s="96">
        <f t="shared" ref="L31" si="29">SUM(L29:L30)</f>
        <v>1365</v>
      </c>
    </row>
    <row r="32" spans="1:12" ht="18" customHeight="1" x14ac:dyDescent="0.3">
      <c r="A32" s="87"/>
      <c r="B32" s="79" t="s">
        <v>8</v>
      </c>
      <c r="C32" s="80">
        <f t="shared" ref="C32:K32" si="30">C29/C31</f>
        <v>0.68633093525179856</v>
      </c>
      <c r="D32" s="80">
        <f t="shared" si="30"/>
        <v>0.69701280227596019</v>
      </c>
      <c r="E32" s="80">
        <f t="shared" si="30"/>
        <v>0.72372372372372373</v>
      </c>
      <c r="F32" s="80">
        <f t="shared" si="30"/>
        <v>0.69574621485219901</v>
      </c>
      <c r="G32" s="80">
        <f t="shared" si="30"/>
        <v>0.72580645161290325</v>
      </c>
      <c r="H32" s="80">
        <f t="shared" si="30"/>
        <v>0.69596031183557761</v>
      </c>
      <c r="I32" s="80">
        <f t="shared" si="30"/>
        <v>0.69757489300998576</v>
      </c>
      <c r="J32" s="80">
        <f t="shared" si="30"/>
        <v>0.70916609235010342</v>
      </c>
      <c r="K32" s="94">
        <f t="shared" si="30"/>
        <v>0.74640804597701149</v>
      </c>
      <c r="L32" s="94">
        <f t="shared" ref="L32" si="31">L29/L31</f>
        <v>0.73186813186813182</v>
      </c>
    </row>
    <row r="33" spans="1:12" ht="18" customHeight="1" x14ac:dyDescent="0.3">
      <c r="A33" s="87"/>
      <c r="B33" s="81" t="s">
        <v>9</v>
      </c>
      <c r="C33" s="82">
        <f t="shared" ref="C33:K33" si="32">C30/C31</f>
        <v>0.31366906474820144</v>
      </c>
      <c r="D33" s="82">
        <f t="shared" si="32"/>
        <v>0.30298719772403981</v>
      </c>
      <c r="E33" s="82">
        <f t="shared" si="32"/>
        <v>0.27627627627627627</v>
      </c>
      <c r="F33" s="82">
        <f t="shared" si="32"/>
        <v>0.30425378514780099</v>
      </c>
      <c r="G33" s="82">
        <f t="shared" si="32"/>
        <v>0.27419354838709675</v>
      </c>
      <c r="H33" s="82">
        <f t="shared" si="32"/>
        <v>0.30403968816442239</v>
      </c>
      <c r="I33" s="82">
        <f t="shared" si="32"/>
        <v>0.30242510699001429</v>
      </c>
      <c r="J33" s="82">
        <f t="shared" si="32"/>
        <v>0.29083390764989664</v>
      </c>
      <c r="K33" s="95">
        <f t="shared" si="32"/>
        <v>0.25359195402298851</v>
      </c>
      <c r="L33" s="95">
        <f t="shared" ref="L33" si="33">L30/L31</f>
        <v>0.26813186813186812</v>
      </c>
    </row>
    <row r="34" spans="1:12" ht="18" customHeight="1" x14ac:dyDescent="0.3">
      <c r="A34" s="25" t="s">
        <v>15</v>
      </c>
      <c r="B34" s="25" t="s">
        <v>5</v>
      </c>
      <c r="C34" s="78">
        <v>446</v>
      </c>
      <c r="D34" s="78">
        <v>410</v>
      </c>
      <c r="E34" s="78">
        <v>511</v>
      </c>
      <c r="F34" s="78">
        <v>453</v>
      </c>
      <c r="G34" s="78">
        <v>488</v>
      </c>
      <c r="H34" s="78">
        <v>484</v>
      </c>
      <c r="I34" s="78">
        <v>491</v>
      </c>
      <c r="J34" s="78">
        <v>540</v>
      </c>
      <c r="K34" s="21">
        <v>517</v>
      </c>
      <c r="L34" s="209">
        <v>533</v>
      </c>
    </row>
    <row r="35" spans="1:12" ht="18" customHeight="1" x14ac:dyDescent="0.3">
      <c r="A35" s="87"/>
      <c r="B35" s="25" t="s">
        <v>6</v>
      </c>
      <c r="C35" s="78">
        <v>348</v>
      </c>
      <c r="D35" s="78">
        <v>327</v>
      </c>
      <c r="E35" s="78">
        <v>305</v>
      </c>
      <c r="F35" s="78">
        <v>316</v>
      </c>
      <c r="G35" s="78">
        <v>390</v>
      </c>
      <c r="H35" s="78">
        <v>312</v>
      </c>
      <c r="I35" s="78">
        <v>295</v>
      </c>
      <c r="J35" s="78">
        <v>354</v>
      </c>
      <c r="K35" s="21">
        <v>395</v>
      </c>
      <c r="L35" s="209">
        <v>344</v>
      </c>
    </row>
    <row r="36" spans="1:12" ht="18" customHeight="1" x14ac:dyDescent="0.3">
      <c r="A36" s="87"/>
      <c r="B36" s="25" t="s">
        <v>7</v>
      </c>
      <c r="C36" s="78">
        <f t="shared" ref="C36:K36" si="34">SUM(C34:C35)</f>
        <v>794</v>
      </c>
      <c r="D36" s="78">
        <f t="shared" si="34"/>
        <v>737</v>
      </c>
      <c r="E36" s="78">
        <f t="shared" si="34"/>
        <v>816</v>
      </c>
      <c r="F36" s="78">
        <f t="shared" si="34"/>
        <v>769</v>
      </c>
      <c r="G36" s="78">
        <f t="shared" si="34"/>
        <v>878</v>
      </c>
      <c r="H36" s="78">
        <f t="shared" si="34"/>
        <v>796</v>
      </c>
      <c r="I36" s="78">
        <f t="shared" si="34"/>
        <v>786</v>
      </c>
      <c r="J36" s="78">
        <f t="shared" si="34"/>
        <v>894</v>
      </c>
      <c r="K36" s="21">
        <f t="shared" si="34"/>
        <v>912</v>
      </c>
      <c r="L36" s="21">
        <f t="shared" ref="L36" si="35">SUM(L34:L35)</f>
        <v>877</v>
      </c>
    </row>
    <row r="37" spans="1:12" ht="18" customHeight="1" x14ac:dyDescent="0.3">
      <c r="A37" s="87"/>
      <c r="B37" s="79" t="s">
        <v>8</v>
      </c>
      <c r="C37" s="80">
        <f t="shared" ref="C37:K37" si="36">C34/C36</f>
        <v>0.5617128463476071</v>
      </c>
      <c r="D37" s="80">
        <f t="shared" si="36"/>
        <v>0.55630936227951155</v>
      </c>
      <c r="E37" s="80">
        <f t="shared" si="36"/>
        <v>0.62622549019607843</v>
      </c>
      <c r="F37" s="80">
        <f t="shared" si="36"/>
        <v>0.58907672301690506</v>
      </c>
      <c r="G37" s="80">
        <f t="shared" si="36"/>
        <v>0.55580865603644647</v>
      </c>
      <c r="H37" s="80">
        <f t="shared" si="36"/>
        <v>0.60804020100502509</v>
      </c>
      <c r="I37" s="80">
        <f t="shared" si="36"/>
        <v>0.62468193384223913</v>
      </c>
      <c r="J37" s="80">
        <f t="shared" si="36"/>
        <v>0.60402684563758391</v>
      </c>
      <c r="K37" s="94">
        <f t="shared" si="36"/>
        <v>0.56688596491228072</v>
      </c>
      <c r="L37" s="94">
        <f t="shared" ref="L37" si="37">L34/L36</f>
        <v>0.60775370581527932</v>
      </c>
    </row>
    <row r="38" spans="1:12" ht="18" customHeight="1" x14ac:dyDescent="0.3">
      <c r="A38" s="87"/>
      <c r="B38" s="81" t="s">
        <v>9</v>
      </c>
      <c r="C38" s="82">
        <f t="shared" ref="C38:K38" si="38">C35/C36</f>
        <v>0.43828715365239296</v>
      </c>
      <c r="D38" s="82">
        <f t="shared" si="38"/>
        <v>0.44369063772048845</v>
      </c>
      <c r="E38" s="82">
        <f t="shared" si="38"/>
        <v>0.37377450980392157</v>
      </c>
      <c r="F38" s="82">
        <f t="shared" si="38"/>
        <v>0.41092327698309494</v>
      </c>
      <c r="G38" s="82">
        <f t="shared" si="38"/>
        <v>0.44419134396355353</v>
      </c>
      <c r="H38" s="82">
        <f t="shared" si="38"/>
        <v>0.39195979899497485</v>
      </c>
      <c r="I38" s="82">
        <f t="shared" si="38"/>
        <v>0.37531806615776081</v>
      </c>
      <c r="J38" s="82">
        <f t="shared" si="38"/>
        <v>0.39597315436241609</v>
      </c>
      <c r="K38" s="95">
        <f t="shared" si="38"/>
        <v>0.43311403508771928</v>
      </c>
      <c r="L38" s="95">
        <f t="shared" ref="L38" si="39">L35/L36</f>
        <v>0.39224629418472062</v>
      </c>
    </row>
    <row r="39" spans="1:12" ht="18" customHeight="1" x14ac:dyDescent="0.3">
      <c r="A39" s="88" t="s">
        <v>16</v>
      </c>
      <c r="B39" s="84" t="s">
        <v>5</v>
      </c>
      <c r="C39" s="83">
        <f t="shared" ref="C39:K39" si="40">SUM(C4+C9+C14+C19+C24+C29+C34)</f>
        <v>2225</v>
      </c>
      <c r="D39" s="83">
        <f t="shared" si="40"/>
        <v>2314</v>
      </c>
      <c r="E39" s="83">
        <f t="shared" si="40"/>
        <v>2404</v>
      </c>
      <c r="F39" s="83">
        <f t="shared" si="40"/>
        <v>2396</v>
      </c>
      <c r="G39" s="83">
        <f t="shared" si="40"/>
        <v>2817</v>
      </c>
      <c r="H39" s="83">
        <f t="shared" si="40"/>
        <v>2575</v>
      </c>
      <c r="I39" s="83">
        <f t="shared" si="40"/>
        <v>2444</v>
      </c>
      <c r="J39" s="83">
        <f t="shared" si="40"/>
        <v>2592</v>
      </c>
      <c r="K39" s="96">
        <f t="shared" si="40"/>
        <v>2761</v>
      </c>
      <c r="L39" s="96">
        <f t="shared" ref="L39" si="41">SUM(L4+L9+L14+L19+L24+L29+L34)</f>
        <v>2708</v>
      </c>
    </row>
    <row r="40" spans="1:12" ht="18" customHeight="1" x14ac:dyDescent="0.3">
      <c r="A40" s="89"/>
      <c r="B40" s="84" t="s">
        <v>6</v>
      </c>
      <c r="C40" s="83">
        <f t="shared" ref="C40:K40" si="42">SUM(C5+C10+C15+C20+C30+C25+C35)</f>
        <v>1664</v>
      </c>
      <c r="D40" s="83">
        <f t="shared" si="42"/>
        <v>1644</v>
      </c>
      <c r="E40" s="83">
        <f t="shared" si="42"/>
        <v>1541</v>
      </c>
      <c r="F40" s="83">
        <f t="shared" si="42"/>
        <v>1643</v>
      </c>
      <c r="G40" s="83">
        <f t="shared" si="42"/>
        <v>1890</v>
      </c>
      <c r="H40" s="83">
        <f t="shared" si="42"/>
        <v>1776</v>
      </c>
      <c r="I40" s="83">
        <f t="shared" si="42"/>
        <v>1656</v>
      </c>
      <c r="J40" s="83">
        <f t="shared" si="42"/>
        <v>1797</v>
      </c>
      <c r="K40" s="96">
        <f t="shared" si="42"/>
        <v>1864</v>
      </c>
      <c r="L40" s="96">
        <f t="shared" ref="L40" si="43">SUM(L5+L10+L15+L20+L30+L25+L35)</f>
        <v>1893</v>
      </c>
    </row>
    <row r="41" spans="1:12" ht="18" customHeight="1" x14ac:dyDescent="0.3">
      <c r="A41" s="89"/>
      <c r="B41" s="84" t="s">
        <v>7</v>
      </c>
      <c r="C41" s="83">
        <f t="shared" ref="C41:K41" si="44">SUM(C6+C11+C16+C21+C26+C31+C36)</f>
        <v>3889</v>
      </c>
      <c r="D41" s="83">
        <f t="shared" si="44"/>
        <v>3958</v>
      </c>
      <c r="E41" s="83">
        <f t="shared" si="44"/>
        <v>3945</v>
      </c>
      <c r="F41" s="83">
        <f t="shared" si="44"/>
        <v>4039</v>
      </c>
      <c r="G41" s="83">
        <f t="shared" si="44"/>
        <v>4707</v>
      </c>
      <c r="H41" s="83">
        <f t="shared" si="44"/>
        <v>4351</v>
      </c>
      <c r="I41" s="83">
        <f t="shared" si="44"/>
        <v>4100</v>
      </c>
      <c r="J41" s="83">
        <f t="shared" si="44"/>
        <v>4389</v>
      </c>
      <c r="K41" s="96">
        <f t="shared" si="44"/>
        <v>4625</v>
      </c>
      <c r="L41" s="96">
        <f t="shared" ref="L41" si="45">SUM(L6+L11+L16+L21+L26+L31+L36)</f>
        <v>4601</v>
      </c>
    </row>
    <row r="42" spans="1:12" ht="18" customHeight="1" x14ac:dyDescent="0.3">
      <c r="A42" s="89"/>
      <c r="B42" s="85" t="s">
        <v>8</v>
      </c>
      <c r="C42" s="80">
        <f t="shared" ref="C42:K42" si="46">C39/C41</f>
        <v>0.57212651067112363</v>
      </c>
      <c r="D42" s="80">
        <f t="shared" si="46"/>
        <v>0.58463870641738247</v>
      </c>
      <c r="E42" s="80">
        <f t="shared" si="46"/>
        <v>0.60937896070975917</v>
      </c>
      <c r="F42" s="80">
        <f t="shared" si="46"/>
        <v>0.5932161426095568</v>
      </c>
      <c r="G42" s="80">
        <f t="shared" si="46"/>
        <v>0.59847036328871894</v>
      </c>
      <c r="H42" s="80">
        <f t="shared" si="46"/>
        <v>0.59181797287979776</v>
      </c>
      <c r="I42" s="80">
        <f t="shared" si="46"/>
        <v>0.59609756097560973</v>
      </c>
      <c r="J42" s="80">
        <f t="shared" si="46"/>
        <v>0.59056732740943263</v>
      </c>
      <c r="K42" s="94">
        <f t="shared" si="46"/>
        <v>0.59697297297297303</v>
      </c>
      <c r="L42" s="94">
        <f t="shared" ref="L42" si="47">L39/L41</f>
        <v>0.58856770267333192</v>
      </c>
    </row>
    <row r="43" spans="1:12" ht="18" customHeight="1" x14ac:dyDescent="0.3">
      <c r="A43" s="90"/>
      <c r="B43" s="86" t="s">
        <v>9</v>
      </c>
      <c r="C43" s="51">
        <f t="shared" ref="C43:K43" si="48">C40/C41</f>
        <v>0.42787348932887631</v>
      </c>
      <c r="D43" s="51">
        <f t="shared" si="48"/>
        <v>0.41536129358261747</v>
      </c>
      <c r="E43" s="51">
        <f t="shared" si="48"/>
        <v>0.39062103929024083</v>
      </c>
      <c r="F43" s="51">
        <f t="shared" si="48"/>
        <v>0.4067838573904432</v>
      </c>
      <c r="G43" s="51">
        <f t="shared" si="48"/>
        <v>0.40152963671128106</v>
      </c>
      <c r="H43" s="51">
        <f t="shared" si="48"/>
        <v>0.40818202712020224</v>
      </c>
      <c r="I43" s="51">
        <f t="shared" si="48"/>
        <v>0.40390243902439027</v>
      </c>
      <c r="J43" s="51">
        <f t="shared" si="48"/>
        <v>0.40943267259056731</v>
      </c>
      <c r="K43" s="3">
        <f t="shared" si="48"/>
        <v>0.40302702702702703</v>
      </c>
      <c r="L43" s="3">
        <f t="shared" ref="L43" si="49">L40/L41</f>
        <v>0.41143229732666814</v>
      </c>
    </row>
    <row r="44" spans="1:12" s="7" customFormat="1" ht="14.5" x14ac:dyDescent="0.35"/>
    <row r="45" spans="1:12" s="7" customFormat="1" ht="16" customHeight="1" x14ac:dyDescent="0.35">
      <c r="A45" s="8" t="s">
        <v>17</v>
      </c>
    </row>
    <row r="46" spans="1:12" s="7" customFormat="1" ht="14.5" x14ac:dyDescent="0.35">
      <c r="A46" s="7" t="s">
        <v>18</v>
      </c>
    </row>
    <row r="47" spans="1:12" s="7" customFormat="1" ht="14.5" x14ac:dyDescent="0.35"/>
  </sheetData>
  <pageMargins left="0.75" right="0.75" top="1" bottom="1" header="0.51180555555555496" footer="0.51180555555555496"/>
  <pageSetup paperSize="9" scale="61" firstPageNumber="0" orientation="portrait" r:id="rId1"/>
  <ignoredErrors>
    <ignoredError sqref="C3:K3" numberStoredAsText="1"/>
    <ignoredError sqref="C40:L40" formula="1"/>
    <ignoredError sqref="L6" formulaRange="1"/>
  </ignoredError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8"/>
  <sheetViews>
    <sheetView zoomScaleNormal="100" workbookViewId="0"/>
  </sheetViews>
  <sheetFormatPr baseColWidth="10" defaultColWidth="8.83203125" defaultRowHeight="13" x14ac:dyDescent="0.3"/>
  <cols>
    <col min="1" max="1" width="10.58203125" style="6" customWidth="1"/>
    <col min="2" max="5" width="10.58203125" style="13" customWidth="1"/>
    <col min="6" max="12" width="10.58203125" style="14" customWidth="1"/>
    <col min="13" max="13" width="3" style="13" customWidth="1"/>
    <col min="14" max="1017" width="10.5" style="13" customWidth="1"/>
    <col min="1018" max="16384" width="8.83203125" style="13"/>
  </cols>
  <sheetData>
    <row r="1" spans="1:12" s="10" customFormat="1" ht="30.65" customHeight="1" x14ac:dyDescent="0.35">
      <c r="A1" s="9" t="s">
        <v>190</v>
      </c>
    </row>
    <row r="2" spans="1:12" s="4" customFormat="1" ht="23.5" customHeight="1" x14ac:dyDescent="0.35">
      <c r="A2" s="4" t="s">
        <v>1</v>
      </c>
    </row>
    <row r="3" spans="1:12" s="5" customFormat="1" ht="18" customHeight="1" x14ac:dyDescent="0.3">
      <c r="A3" s="97" t="s">
        <v>19</v>
      </c>
      <c r="B3" s="97" t="s">
        <v>20</v>
      </c>
      <c r="C3" s="98" t="s">
        <v>86</v>
      </c>
      <c r="D3" s="98" t="s">
        <v>87</v>
      </c>
      <c r="E3" s="98" t="s">
        <v>88</v>
      </c>
      <c r="F3" s="98" t="s">
        <v>89</v>
      </c>
      <c r="G3" s="98" t="s">
        <v>90</v>
      </c>
      <c r="H3" s="98" t="s">
        <v>91</v>
      </c>
      <c r="I3" s="98" t="s">
        <v>92</v>
      </c>
      <c r="J3" s="98" t="s">
        <v>93</v>
      </c>
      <c r="K3" s="99" t="s">
        <v>94</v>
      </c>
      <c r="L3" s="99">
        <v>2025</v>
      </c>
    </row>
    <row r="4" spans="1:12" ht="18" customHeight="1" x14ac:dyDescent="0.3">
      <c r="A4" s="25" t="s">
        <v>4</v>
      </c>
      <c r="B4" s="100" t="s">
        <v>21</v>
      </c>
      <c r="C4" s="101">
        <v>179</v>
      </c>
      <c r="D4" s="101">
        <v>168</v>
      </c>
      <c r="E4" s="101">
        <v>177</v>
      </c>
      <c r="F4" s="102">
        <v>158</v>
      </c>
      <c r="G4" s="102">
        <v>159</v>
      </c>
      <c r="H4" s="102">
        <v>155</v>
      </c>
      <c r="I4" s="102">
        <v>142</v>
      </c>
      <c r="J4" s="102">
        <v>137</v>
      </c>
      <c r="K4" s="103">
        <v>132</v>
      </c>
      <c r="L4" s="212">
        <v>127</v>
      </c>
    </row>
    <row r="5" spans="1:12" ht="18" customHeight="1" x14ac:dyDescent="0.3">
      <c r="A5" s="33"/>
      <c r="B5" s="100" t="s">
        <v>22</v>
      </c>
      <c r="C5" s="101">
        <v>83</v>
      </c>
      <c r="D5" s="101">
        <v>93</v>
      </c>
      <c r="E5" s="101">
        <v>90</v>
      </c>
      <c r="F5" s="102">
        <v>91</v>
      </c>
      <c r="G5" s="102">
        <v>81</v>
      </c>
      <c r="H5" s="102">
        <v>75</v>
      </c>
      <c r="I5" s="102">
        <v>71</v>
      </c>
      <c r="J5" s="102">
        <v>68</v>
      </c>
      <c r="K5" s="103">
        <v>61</v>
      </c>
      <c r="L5" s="212">
        <v>69</v>
      </c>
    </row>
    <row r="6" spans="1:12" ht="18" customHeight="1" x14ac:dyDescent="0.3">
      <c r="A6" s="33"/>
      <c r="B6" s="100" t="s">
        <v>23</v>
      </c>
      <c r="C6" s="101">
        <v>262</v>
      </c>
      <c r="D6" s="101">
        <f t="shared" ref="D6:K6" si="0">SUM(D4:D5)</f>
        <v>261</v>
      </c>
      <c r="E6" s="101">
        <f t="shared" si="0"/>
        <v>267</v>
      </c>
      <c r="F6" s="102">
        <f t="shared" si="0"/>
        <v>249</v>
      </c>
      <c r="G6" s="102">
        <f t="shared" si="0"/>
        <v>240</v>
      </c>
      <c r="H6" s="102">
        <f t="shared" si="0"/>
        <v>230</v>
      </c>
      <c r="I6" s="102">
        <f t="shared" si="0"/>
        <v>213</v>
      </c>
      <c r="J6" s="104">
        <f t="shared" si="0"/>
        <v>205</v>
      </c>
      <c r="K6" s="105">
        <f t="shared" si="0"/>
        <v>193</v>
      </c>
      <c r="L6" s="105">
        <f t="shared" ref="L6" si="1">SUM(L4:L5)</f>
        <v>196</v>
      </c>
    </row>
    <row r="7" spans="1:12" ht="18" customHeight="1" x14ac:dyDescent="0.3">
      <c r="A7" s="33"/>
      <c r="B7" s="79" t="s">
        <v>24</v>
      </c>
      <c r="C7" s="80">
        <f t="shared" ref="C7:K7" si="2">C4/C6</f>
        <v>0.68320610687022898</v>
      </c>
      <c r="D7" s="80">
        <f t="shared" si="2"/>
        <v>0.64367816091954022</v>
      </c>
      <c r="E7" s="80">
        <f t="shared" si="2"/>
        <v>0.6629213483146067</v>
      </c>
      <c r="F7" s="80">
        <f t="shared" si="2"/>
        <v>0.63453815261044177</v>
      </c>
      <c r="G7" s="80">
        <f t="shared" si="2"/>
        <v>0.66249999999999998</v>
      </c>
      <c r="H7" s="80">
        <f t="shared" si="2"/>
        <v>0.67391304347826086</v>
      </c>
      <c r="I7" s="80">
        <f t="shared" si="2"/>
        <v>0.66666666666666663</v>
      </c>
      <c r="J7" s="80">
        <f t="shared" si="2"/>
        <v>0.66829268292682931</v>
      </c>
      <c r="K7" s="94">
        <f t="shared" si="2"/>
        <v>0.68393782383419688</v>
      </c>
      <c r="L7" s="94">
        <f t="shared" ref="L7" si="3">L4/L6</f>
        <v>0.64795918367346939</v>
      </c>
    </row>
    <row r="8" spans="1:12" ht="18" customHeight="1" x14ac:dyDescent="0.3">
      <c r="A8" s="33"/>
      <c r="B8" s="81" t="s">
        <v>9</v>
      </c>
      <c r="C8" s="82">
        <f t="shared" ref="C8:K8" si="4">C5/C6</f>
        <v>0.31679389312977096</v>
      </c>
      <c r="D8" s="82">
        <f t="shared" si="4"/>
        <v>0.35632183908045978</v>
      </c>
      <c r="E8" s="82">
        <f t="shared" si="4"/>
        <v>0.33707865168539325</v>
      </c>
      <c r="F8" s="82">
        <f t="shared" si="4"/>
        <v>0.36546184738955823</v>
      </c>
      <c r="G8" s="82">
        <f t="shared" si="4"/>
        <v>0.33750000000000002</v>
      </c>
      <c r="H8" s="82">
        <f t="shared" si="4"/>
        <v>0.32608695652173914</v>
      </c>
      <c r="I8" s="82">
        <f t="shared" si="4"/>
        <v>0.33333333333333331</v>
      </c>
      <c r="J8" s="82">
        <f t="shared" si="4"/>
        <v>0.33170731707317075</v>
      </c>
      <c r="K8" s="95">
        <f t="shared" si="4"/>
        <v>0.31606217616580312</v>
      </c>
      <c r="L8" s="95">
        <f t="shared" ref="L8" si="5">L5/L6</f>
        <v>0.35204081632653061</v>
      </c>
    </row>
    <row r="9" spans="1:12" ht="18" customHeight="1" x14ac:dyDescent="0.3">
      <c r="A9" s="25" t="s">
        <v>25</v>
      </c>
      <c r="B9" s="100" t="s">
        <v>21</v>
      </c>
      <c r="C9" s="106">
        <v>1767</v>
      </c>
      <c r="D9" s="106">
        <v>1720</v>
      </c>
      <c r="E9" s="106">
        <v>1676</v>
      </c>
      <c r="F9" s="104">
        <v>1768</v>
      </c>
      <c r="G9" s="104">
        <v>1906</v>
      </c>
      <c r="H9" s="104">
        <v>2051</v>
      </c>
      <c r="I9" s="104">
        <v>2114</v>
      </c>
      <c r="J9" s="104">
        <v>2075</v>
      </c>
      <c r="K9" s="105">
        <v>2162</v>
      </c>
      <c r="L9" s="213">
        <v>2182</v>
      </c>
    </row>
    <row r="10" spans="1:12" ht="18" customHeight="1" x14ac:dyDescent="0.3">
      <c r="A10" s="33"/>
      <c r="B10" s="100" t="s">
        <v>22</v>
      </c>
      <c r="C10" s="106">
        <v>1206</v>
      </c>
      <c r="D10" s="106">
        <v>1201</v>
      </c>
      <c r="E10" s="106">
        <v>1147</v>
      </c>
      <c r="F10" s="104">
        <v>1155</v>
      </c>
      <c r="G10" s="104">
        <v>1229</v>
      </c>
      <c r="H10" s="104">
        <v>1298</v>
      </c>
      <c r="I10" s="104">
        <v>1278</v>
      </c>
      <c r="J10" s="104">
        <v>1244</v>
      </c>
      <c r="K10" s="105">
        <v>1277</v>
      </c>
      <c r="L10" s="213">
        <v>1277</v>
      </c>
    </row>
    <row r="11" spans="1:12" ht="18" customHeight="1" x14ac:dyDescent="0.3">
      <c r="A11" s="33"/>
      <c r="B11" s="100" t="s">
        <v>23</v>
      </c>
      <c r="C11" s="106">
        <v>2973</v>
      </c>
      <c r="D11" s="106">
        <f t="shared" ref="D11:K11" si="6">SUM(D9:D10)</f>
        <v>2921</v>
      </c>
      <c r="E11" s="106">
        <f t="shared" si="6"/>
        <v>2823</v>
      </c>
      <c r="F11" s="104">
        <f t="shared" si="6"/>
        <v>2923</v>
      </c>
      <c r="G11" s="104">
        <f t="shared" si="6"/>
        <v>3135</v>
      </c>
      <c r="H11" s="104">
        <f t="shared" si="6"/>
        <v>3349</v>
      </c>
      <c r="I11" s="104">
        <f t="shared" si="6"/>
        <v>3392</v>
      </c>
      <c r="J11" s="104">
        <f t="shared" si="6"/>
        <v>3319</v>
      </c>
      <c r="K11" s="105">
        <f t="shared" si="6"/>
        <v>3439</v>
      </c>
      <c r="L11" s="105">
        <f t="shared" ref="L11" si="7">SUM(L9:L10)</f>
        <v>3459</v>
      </c>
    </row>
    <row r="12" spans="1:12" ht="18" customHeight="1" x14ac:dyDescent="0.3">
      <c r="A12" s="33"/>
      <c r="B12" s="107" t="s">
        <v>24</v>
      </c>
      <c r="C12" s="80">
        <f t="shared" ref="C12:K12" si="8">C9/C11</f>
        <v>0.59434914228052471</v>
      </c>
      <c r="D12" s="80">
        <f t="shared" si="8"/>
        <v>0.58883943854844234</v>
      </c>
      <c r="E12" s="80">
        <f t="shared" si="8"/>
        <v>0.59369465108041086</v>
      </c>
      <c r="F12" s="80">
        <f t="shared" si="8"/>
        <v>0.60485802257954158</v>
      </c>
      <c r="G12" s="80">
        <f t="shared" si="8"/>
        <v>0.60797448165869217</v>
      </c>
      <c r="H12" s="80">
        <f t="shared" si="8"/>
        <v>0.61242161839355036</v>
      </c>
      <c r="I12" s="80">
        <f t="shared" si="8"/>
        <v>0.62323113207547165</v>
      </c>
      <c r="J12" s="80">
        <f t="shared" si="8"/>
        <v>0.62518830973184691</v>
      </c>
      <c r="K12" s="94">
        <f t="shared" si="8"/>
        <v>0.62867112532712999</v>
      </c>
      <c r="L12" s="94">
        <f t="shared" ref="L12" si="9">L9/L11</f>
        <v>0.63081815553628218</v>
      </c>
    </row>
    <row r="13" spans="1:12" ht="18" customHeight="1" x14ac:dyDescent="0.3">
      <c r="A13" s="33"/>
      <c r="B13" s="81" t="s">
        <v>9</v>
      </c>
      <c r="C13" s="82">
        <f t="shared" ref="C13:K13" si="10">C10/C11</f>
        <v>0.40565085771947529</v>
      </c>
      <c r="D13" s="82">
        <f t="shared" si="10"/>
        <v>0.41116056145155766</v>
      </c>
      <c r="E13" s="82">
        <f t="shared" si="10"/>
        <v>0.40630534891958908</v>
      </c>
      <c r="F13" s="82">
        <f t="shared" si="10"/>
        <v>0.39514197742045842</v>
      </c>
      <c r="G13" s="82">
        <f t="shared" si="10"/>
        <v>0.39202551834130783</v>
      </c>
      <c r="H13" s="82">
        <f t="shared" si="10"/>
        <v>0.3875783816064497</v>
      </c>
      <c r="I13" s="82">
        <f t="shared" si="10"/>
        <v>0.37676886792452829</v>
      </c>
      <c r="J13" s="82">
        <f t="shared" si="10"/>
        <v>0.37481169026815303</v>
      </c>
      <c r="K13" s="95">
        <f t="shared" si="10"/>
        <v>0.37132887467287001</v>
      </c>
      <c r="L13" s="95">
        <f t="shared" ref="L13" si="11">L10/L11</f>
        <v>0.36918184446371782</v>
      </c>
    </row>
    <row r="14" spans="1:12" ht="18" customHeight="1" x14ac:dyDescent="0.3">
      <c r="A14" s="25" t="s">
        <v>26</v>
      </c>
      <c r="B14" s="100" t="s">
        <v>21</v>
      </c>
      <c r="C14" s="106">
        <v>953</v>
      </c>
      <c r="D14" s="106">
        <v>961</v>
      </c>
      <c r="E14" s="106">
        <v>999</v>
      </c>
      <c r="F14" s="104">
        <v>1018</v>
      </c>
      <c r="G14" s="104">
        <v>1153</v>
      </c>
      <c r="H14" s="104">
        <v>1235</v>
      </c>
      <c r="I14" s="104">
        <v>1217</v>
      </c>
      <c r="J14" s="104">
        <v>1282</v>
      </c>
      <c r="K14" s="105">
        <v>1311</v>
      </c>
      <c r="L14" s="213">
        <v>1370</v>
      </c>
    </row>
    <row r="15" spans="1:12" ht="18" customHeight="1" x14ac:dyDescent="0.3">
      <c r="A15" s="33"/>
      <c r="B15" s="100" t="s">
        <v>22</v>
      </c>
      <c r="C15" s="106">
        <v>2156</v>
      </c>
      <c r="D15" s="106">
        <v>2137</v>
      </c>
      <c r="E15" s="106">
        <v>2150</v>
      </c>
      <c r="F15" s="104">
        <v>2193</v>
      </c>
      <c r="G15" s="104">
        <v>2355</v>
      </c>
      <c r="H15" s="104">
        <v>2524</v>
      </c>
      <c r="I15" s="104">
        <v>2560</v>
      </c>
      <c r="J15" s="104">
        <v>2601</v>
      </c>
      <c r="K15" s="105">
        <v>2789</v>
      </c>
      <c r="L15" s="213">
        <v>2927</v>
      </c>
    </row>
    <row r="16" spans="1:12" ht="18" customHeight="1" x14ac:dyDescent="0.3">
      <c r="A16" s="33"/>
      <c r="B16" s="100" t="s">
        <v>23</v>
      </c>
      <c r="C16" s="106">
        <v>3109</v>
      </c>
      <c r="D16" s="106">
        <f t="shared" ref="D16:K16" si="12">SUM(D14:D15)</f>
        <v>3098</v>
      </c>
      <c r="E16" s="106">
        <f t="shared" si="12"/>
        <v>3149</v>
      </c>
      <c r="F16" s="104">
        <f t="shared" si="12"/>
        <v>3211</v>
      </c>
      <c r="G16" s="104">
        <f t="shared" si="12"/>
        <v>3508</v>
      </c>
      <c r="H16" s="104">
        <f t="shared" si="12"/>
        <v>3759</v>
      </c>
      <c r="I16" s="104">
        <f t="shared" si="12"/>
        <v>3777</v>
      </c>
      <c r="J16" s="104">
        <f t="shared" si="12"/>
        <v>3883</v>
      </c>
      <c r="K16" s="105">
        <f t="shared" si="12"/>
        <v>4100</v>
      </c>
      <c r="L16" s="105">
        <f t="shared" ref="L16" si="13">SUM(L14:L15)</f>
        <v>4297</v>
      </c>
    </row>
    <row r="17" spans="1:12" ht="18" customHeight="1" x14ac:dyDescent="0.3">
      <c r="A17" s="33"/>
      <c r="B17" s="107" t="s">
        <v>24</v>
      </c>
      <c r="C17" s="80">
        <f t="shared" ref="C17:K17" si="14">C14/C16</f>
        <v>0.30652943068510774</v>
      </c>
      <c r="D17" s="80">
        <f t="shared" si="14"/>
        <v>0.31020012911555844</v>
      </c>
      <c r="E17" s="80">
        <f t="shared" si="14"/>
        <v>0.31724356938710702</v>
      </c>
      <c r="F17" s="80">
        <f t="shared" si="14"/>
        <v>0.31703519152911863</v>
      </c>
      <c r="G17" s="80">
        <f t="shared" si="14"/>
        <v>0.32867730900798175</v>
      </c>
      <c r="H17" s="80">
        <f t="shared" si="14"/>
        <v>0.32854482575152966</v>
      </c>
      <c r="I17" s="80">
        <f t="shared" si="14"/>
        <v>0.3222133968758274</v>
      </c>
      <c r="J17" s="80">
        <f t="shared" si="14"/>
        <v>0.33015709502961627</v>
      </c>
      <c r="K17" s="94">
        <f t="shared" si="14"/>
        <v>0.31975609756097562</v>
      </c>
      <c r="L17" s="94">
        <f t="shared" ref="L17" si="15">L14/L16</f>
        <v>0.31882708866651149</v>
      </c>
    </row>
    <row r="18" spans="1:12" ht="18" customHeight="1" x14ac:dyDescent="0.3">
      <c r="A18" s="33"/>
      <c r="B18" s="81" t="s">
        <v>9</v>
      </c>
      <c r="C18" s="82">
        <f t="shared" ref="C18:K18" si="16">C15/C16</f>
        <v>0.69347056931489226</v>
      </c>
      <c r="D18" s="82">
        <f t="shared" si="16"/>
        <v>0.68979987088444161</v>
      </c>
      <c r="E18" s="82">
        <f t="shared" si="16"/>
        <v>0.68275643061289293</v>
      </c>
      <c r="F18" s="82">
        <f t="shared" si="16"/>
        <v>0.68296480847088137</v>
      </c>
      <c r="G18" s="82">
        <f t="shared" si="16"/>
        <v>0.67132269099201825</v>
      </c>
      <c r="H18" s="82">
        <f t="shared" si="16"/>
        <v>0.67145517424847034</v>
      </c>
      <c r="I18" s="82">
        <f t="shared" si="16"/>
        <v>0.6777866031241726</v>
      </c>
      <c r="J18" s="82">
        <f t="shared" si="16"/>
        <v>0.66984290497038368</v>
      </c>
      <c r="K18" s="95">
        <f t="shared" si="16"/>
        <v>0.68024390243902444</v>
      </c>
      <c r="L18" s="95">
        <f t="shared" ref="L18" si="17">L15/L16</f>
        <v>0.68117291133348845</v>
      </c>
    </row>
    <row r="19" spans="1:12" ht="18" customHeight="1" x14ac:dyDescent="0.3">
      <c r="A19" s="25" t="s">
        <v>27</v>
      </c>
      <c r="B19" s="100" t="s">
        <v>21</v>
      </c>
      <c r="C19" s="106">
        <v>1198</v>
      </c>
      <c r="D19" s="106">
        <v>1280</v>
      </c>
      <c r="E19" s="106">
        <v>1378</v>
      </c>
      <c r="F19" s="104">
        <v>1455</v>
      </c>
      <c r="G19" s="104">
        <v>1506</v>
      </c>
      <c r="H19" s="104">
        <v>1544</v>
      </c>
      <c r="I19" s="104">
        <v>1542</v>
      </c>
      <c r="J19" s="104">
        <v>1538</v>
      </c>
      <c r="K19" s="105">
        <v>1560</v>
      </c>
      <c r="L19" s="213">
        <v>1554</v>
      </c>
    </row>
    <row r="20" spans="1:12" ht="18" customHeight="1" x14ac:dyDescent="0.3">
      <c r="A20" s="33"/>
      <c r="B20" s="100" t="s">
        <v>22</v>
      </c>
      <c r="C20" s="106">
        <v>872</v>
      </c>
      <c r="D20" s="106">
        <v>918</v>
      </c>
      <c r="E20" s="106">
        <v>945</v>
      </c>
      <c r="F20" s="104">
        <v>955</v>
      </c>
      <c r="G20" s="104">
        <v>941</v>
      </c>
      <c r="H20" s="104">
        <v>939</v>
      </c>
      <c r="I20" s="104">
        <v>886</v>
      </c>
      <c r="J20" s="104">
        <v>861</v>
      </c>
      <c r="K20" s="105">
        <v>858</v>
      </c>
      <c r="L20" s="213">
        <v>872</v>
      </c>
    </row>
    <row r="21" spans="1:12" ht="18" customHeight="1" x14ac:dyDescent="0.3">
      <c r="A21" s="33"/>
      <c r="B21" s="100" t="s">
        <v>23</v>
      </c>
      <c r="C21" s="106">
        <v>2070</v>
      </c>
      <c r="D21" s="106">
        <f t="shared" ref="D21:K21" si="18">SUM(D19:D20)</f>
        <v>2198</v>
      </c>
      <c r="E21" s="106">
        <f t="shared" si="18"/>
        <v>2323</v>
      </c>
      <c r="F21" s="104">
        <f t="shared" si="18"/>
        <v>2410</v>
      </c>
      <c r="G21" s="104">
        <f t="shared" si="18"/>
        <v>2447</v>
      </c>
      <c r="H21" s="104">
        <f t="shared" si="18"/>
        <v>2483</v>
      </c>
      <c r="I21" s="104">
        <f t="shared" si="18"/>
        <v>2428</v>
      </c>
      <c r="J21" s="104">
        <f t="shared" si="18"/>
        <v>2399</v>
      </c>
      <c r="K21" s="105">
        <f t="shared" si="18"/>
        <v>2418</v>
      </c>
      <c r="L21" s="105">
        <f t="shared" ref="L21" si="19">SUM(L19:L20)</f>
        <v>2426</v>
      </c>
    </row>
    <row r="22" spans="1:12" ht="18" customHeight="1" x14ac:dyDescent="0.3">
      <c r="A22" s="33"/>
      <c r="B22" s="107" t="s">
        <v>24</v>
      </c>
      <c r="C22" s="80">
        <f t="shared" ref="C22:K22" si="20">C19/C21</f>
        <v>0.57874396135265704</v>
      </c>
      <c r="D22" s="80">
        <f t="shared" si="20"/>
        <v>0.58234758871701542</v>
      </c>
      <c r="E22" s="80">
        <f t="shared" si="20"/>
        <v>0.59319845027981055</v>
      </c>
      <c r="F22" s="80">
        <f t="shared" si="20"/>
        <v>0.60373443983402486</v>
      </c>
      <c r="G22" s="80">
        <f t="shared" si="20"/>
        <v>0.61544748671843075</v>
      </c>
      <c r="H22" s="80">
        <f t="shared" si="20"/>
        <v>0.62182843334675797</v>
      </c>
      <c r="I22" s="80">
        <f t="shared" si="20"/>
        <v>0.63509060955518948</v>
      </c>
      <c r="J22" s="80">
        <f t="shared" si="20"/>
        <v>0.64110045852438513</v>
      </c>
      <c r="K22" s="94">
        <f t="shared" si="20"/>
        <v>0.64516129032258063</v>
      </c>
      <c r="L22" s="94">
        <f t="shared" ref="L22" si="21">L19/L21</f>
        <v>0.640560593569662</v>
      </c>
    </row>
    <row r="23" spans="1:12" ht="18" customHeight="1" x14ac:dyDescent="0.3">
      <c r="A23" s="33"/>
      <c r="B23" s="81" t="s">
        <v>9</v>
      </c>
      <c r="C23" s="82">
        <f t="shared" ref="C23:K23" si="22">C20/C21</f>
        <v>0.42125603864734301</v>
      </c>
      <c r="D23" s="82">
        <f t="shared" si="22"/>
        <v>0.41765241128298453</v>
      </c>
      <c r="E23" s="82">
        <f t="shared" si="22"/>
        <v>0.40680154972018939</v>
      </c>
      <c r="F23" s="82">
        <f t="shared" si="22"/>
        <v>0.39626556016597508</v>
      </c>
      <c r="G23" s="82">
        <f t="shared" si="22"/>
        <v>0.38455251328156925</v>
      </c>
      <c r="H23" s="82">
        <f t="shared" si="22"/>
        <v>0.37817156665324203</v>
      </c>
      <c r="I23" s="82">
        <f t="shared" si="22"/>
        <v>0.36490939044481052</v>
      </c>
      <c r="J23" s="82">
        <f t="shared" si="22"/>
        <v>0.35889954147561481</v>
      </c>
      <c r="K23" s="95">
        <f t="shared" si="22"/>
        <v>0.35483870967741937</v>
      </c>
      <c r="L23" s="95">
        <f t="shared" ref="L23" si="23">L20/L21</f>
        <v>0.359439406430338</v>
      </c>
    </row>
    <row r="24" spans="1:12" ht="18" customHeight="1" x14ac:dyDescent="0.3">
      <c r="A24" s="25" t="s">
        <v>28</v>
      </c>
      <c r="B24" s="100" t="s">
        <v>21</v>
      </c>
      <c r="C24" s="101">
        <v>395</v>
      </c>
      <c r="D24" s="101">
        <v>387</v>
      </c>
      <c r="E24" s="101">
        <v>388</v>
      </c>
      <c r="F24" s="102">
        <v>393</v>
      </c>
      <c r="G24" s="102">
        <v>417</v>
      </c>
      <c r="H24" s="102">
        <v>411</v>
      </c>
      <c r="I24" s="102">
        <v>417</v>
      </c>
      <c r="J24" s="102">
        <v>421</v>
      </c>
      <c r="K24" s="103">
        <v>437</v>
      </c>
      <c r="L24" s="212">
        <v>449</v>
      </c>
    </row>
    <row r="25" spans="1:12" ht="18" customHeight="1" x14ac:dyDescent="0.3">
      <c r="A25" s="33"/>
      <c r="B25" s="100" t="s">
        <v>22</v>
      </c>
      <c r="C25" s="101">
        <v>48</v>
      </c>
      <c r="D25" s="101">
        <v>43</v>
      </c>
      <c r="E25" s="101">
        <v>52</v>
      </c>
      <c r="F25" s="102">
        <v>64</v>
      </c>
      <c r="G25" s="102">
        <v>68</v>
      </c>
      <c r="H25" s="102">
        <v>79</v>
      </c>
      <c r="I25" s="102">
        <v>83</v>
      </c>
      <c r="J25" s="102">
        <v>75</v>
      </c>
      <c r="K25" s="103">
        <v>74</v>
      </c>
      <c r="L25" s="212">
        <v>63</v>
      </c>
    </row>
    <row r="26" spans="1:12" ht="18" customHeight="1" x14ac:dyDescent="0.3">
      <c r="A26" s="33"/>
      <c r="B26" s="100" t="s">
        <v>23</v>
      </c>
      <c r="C26" s="101">
        <v>443</v>
      </c>
      <c r="D26" s="101">
        <f>SUM(D24:D25)</f>
        <v>430</v>
      </c>
      <c r="E26" s="101">
        <f>SUM(E24:E25)</f>
        <v>440</v>
      </c>
      <c r="F26" s="102">
        <f>SUM(F24:F25)</f>
        <v>457</v>
      </c>
      <c r="G26" s="102">
        <v>485</v>
      </c>
      <c r="H26" s="104">
        <f>SUM(H24:H25)</f>
        <v>490</v>
      </c>
      <c r="I26" s="104">
        <f>SUM(I24:I25)</f>
        <v>500</v>
      </c>
      <c r="J26" s="104">
        <f>SUM(J24:J25)</f>
        <v>496</v>
      </c>
      <c r="K26" s="104">
        <f>SUM(K24:K25)</f>
        <v>511</v>
      </c>
      <c r="L26" s="180">
        <f>SUM(L24:L25)</f>
        <v>512</v>
      </c>
    </row>
    <row r="27" spans="1:12" ht="18" customHeight="1" x14ac:dyDescent="0.3">
      <c r="A27" s="33"/>
      <c r="B27" s="107" t="s">
        <v>24</v>
      </c>
      <c r="C27" s="80">
        <f t="shared" ref="C27:K27" si="24">C24/C26</f>
        <v>0.89164785553047399</v>
      </c>
      <c r="D27" s="80">
        <f t="shared" si="24"/>
        <v>0.9</v>
      </c>
      <c r="E27" s="80">
        <f t="shared" si="24"/>
        <v>0.88181818181818183</v>
      </c>
      <c r="F27" s="80">
        <f t="shared" si="24"/>
        <v>0.85995623632385121</v>
      </c>
      <c r="G27" s="80">
        <f t="shared" si="24"/>
        <v>0.85979381443298974</v>
      </c>
      <c r="H27" s="80">
        <f t="shared" si="24"/>
        <v>0.83877551020408159</v>
      </c>
      <c r="I27" s="80">
        <f t="shared" si="24"/>
        <v>0.83399999999999996</v>
      </c>
      <c r="J27" s="80">
        <f t="shared" si="24"/>
        <v>0.84879032258064513</v>
      </c>
      <c r="K27" s="94">
        <f t="shared" si="24"/>
        <v>0.85518590998043054</v>
      </c>
      <c r="L27" s="94">
        <f t="shared" ref="L27" si="25">L24/L26</f>
        <v>0.876953125</v>
      </c>
    </row>
    <row r="28" spans="1:12" ht="18" customHeight="1" x14ac:dyDescent="0.3">
      <c r="A28" s="33"/>
      <c r="B28" s="81" t="s">
        <v>9</v>
      </c>
      <c r="C28" s="82">
        <f t="shared" ref="C28:K28" si="26">C25/C26</f>
        <v>0.10835214446952596</v>
      </c>
      <c r="D28" s="82">
        <f t="shared" si="26"/>
        <v>0.1</v>
      </c>
      <c r="E28" s="82">
        <f t="shared" si="26"/>
        <v>0.11818181818181818</v>
      </c>
      <c r="F28" s="82">
        <f t="shared" si="26"/>
        <v>0.14004376367614879</v>
      </c>
      <c r="G28" s="82">
        <f t="shared" si="26"/>
        <v>0.14020618556701031</v>
      </c>
      <c r="H28" s="82">
        <f t="shared" si="26"/>
        <v>0.16122448979591836</v>
      </c>
      <c r="I28" s="82">
        <f t="shared" si="26"/>
        <v>0.16600000000000001</v>
      </c>
      <c r="J28" s="82">
        <f t="shared" si="26"/>
        <v>0.15120967741935484</v>
      </c>
      <c r="K28" s="95">
        <f t="shared" si="26"/>
        <v>0.14481409001956946</v>
      </c>
      <c r="L28" s="95">
        <f t="shared" ref="L28" si="27">L25/L26</f>
        <v>0.123046875</v>
      </c>
    </row>
    <row r="29" spans="1:12" ht="18" customHeight="1" x14ac:dyDescent="0.3">
      <c r="A29" s="25" t="s">
        <v>29</v>
      </c>
      <c r="B29" s="100" t="s">
        <v>21</v>
      </c>
      <c r="C29" s="106">
        <v>5766</v>
      </c>
      <c r="D29" s="106">
        <v>5761</v>
      </c>
      <c r="E29" s="106">
        <v>5693</v>
      </c>
      <c r="F29" s="104">
        <v>5697</v>
      </c>
      <c r="G29" s="104">
        <v>5978</v>
      </c>
      <c r="H29" s="104">
        <v>5922</v>
      </c>
      <c r="I29" s="104">
        <v>5855</v>
      </c>
      <c r="J29" s="104">
        <v>5976</v>
      </c>
      <c r="K29" s="105">
        <v>6039</v>
      </c>
      <c r="L29" s="213">
        <v>5962</v>
      </c>
    </row>
    <row r="30" spans="1:12" ht="18" customHeight="1" x14ac:dyDescent="0.3">
      <c r="A30" s="33"/>
      <c r="B30" s="100" t="s">
        <v>22</v>
      </c>
      <c r="C30" s="106">
        <v>2897</v>
      </c>
      <c r="D30" s="106">
        <v>2853</v>
      </c>
      <c r="E30" s="106">
        <v>2820</v>
      </c>
      <c r="F30" s="104">
        <v>2815</v>
      </c>
      <c r="G30" s="104">
        <v>2853</v>
      </c>
      <c r="H30" s="104">
        <v>2811</v>
      </c>
      <c r="I30" s="104">
        <v>2735</v>
      </c>
      <c r="J30" s="104">
        <v>2717</v>
      </c>
      <c r="K30" s="105">
        <v>2678</v>
      </c>
      <c r="L30" s="213">
        <v>2625</v>
      </c>
    </row>
    <row r="31" spans="1:12" ht="18" customHeight="1" x14ac:dyDescent="0.3">
      <c r="A31" s="33"/>
      <c r="B31" s="100" t="s">
        <v>23</v>
      </c>
      <c r="C31" s="106">
        <v>8663</v>
      </c>
      <c r="D31" s="106">
        <f t="shared" ref="D31:K31" si="28">SUM(D29:D30)</f>
        <v>8614</v>
      </c>
      <c r="E31" s="106">
        <f t="shared" si="28"/>
        <v>8513</v>
      </c>
      <c r="F31" s="104">
        <f t="shared" si="28"/>
        <v>8512</v>
      </c>
      <c r="G31" s="104">
        <f t="shared" si="28"/>
        <v>8831</v>
      </c>
      <c r="H31" s="104">
        <f t="shared" si="28"/>
        <v>8733</v>
      </c>
      <c r="I31" s="104">
        <f t="shared" si="28"/>
        <v>8590</v>
      </c>
      <c r="J31" s="104">
        <f t="shared" si="28"/>
        <v>8693</v>
      </c>
      <c r="K31" s="105">
        <f t="shared" si="28"/>
        <v>8717</v>
      </c>
      <c r="L31" s="105">
        <f t="shared" ref="L31" si="29">SUM(L29:L30)</f>
        <v>8587</v>
      </c>
    </row>
    <row r="32" spans="1:12" ht="18" customHeight="1" x14ac:dyDescent="0.3">
      <c r="A32" s="33"/>
      <c r="B32" s="107" t="s">
        <v>24</v>
      </c>
      <c r="C32" s="80">
        <f t="shared" ref="C32:K32" si="30">C29/C31</f>
        <v>0.66558928777559734</v>
      </c>
      <c r="D32" s="80">
        <f t="shared" si="30"/>
        <v>0.66879498490828881</v>
      </c>
      <c r="E32" s="80">
        <f t="shared" si="30"/>
        <v>0.66874192411605782</v>
      </c>
      <c r="F32" s="80">
        <f t="shared" si="30"/>
        <v>0.66929041353383456</v>
      </c>
      <c r="G32" s="80">
        <f t="shared" si="30"/>
        <v>0.67693352961159547</v>
      </c>
      <c r="H32" s="80">
        <f t="shared" si="30"/>
        <v>0.67811748540020611</v>
      </c>
      <c r="I32" s="80">
        <f t="shared" si="30"/>
        <v>0.68160651920838189</v>
      </c>
      <c r="J32" s="80">
        <f t="shared" si="30"/>
        <v>0.68744967215000574</v>
      </c>
      <c r="K32" s="94">
        <f t="shared" si="30"/>
        <v>0.69278421475278196</v>
      </c>
      <c r="L32" s="94">
        <f t="shared" ref="L32" si="31">L29/L31</f>
        <v>0.69430534528939092</v>
      </c>
    </row>
    <row r="33" spans="1:12" ht="18" customHeight="1" x14ac:dyDescent="0.3">
      <c r="A33" s="33"/>
      <c r="B33" s="81" t="s">
        <v>9</v>
      </c>
      <c r="C33" s="82">
        <f t="shared" ref="C33:K33" si="32">C30/C31</f>
        <v>0.33441071222440261</v>
      </c>
      <c r="D33" s="82">
        <f t="shared" si="32"/>
        <v>0.33120501509171119</v>
      </c>
      <c r="E33" s="82">
        <f t="shared" si="32"/>
        <v>0.33125807588394218</v>
      </c>
      <c r="F33" s="82">
        <f t="shared" si="32"/>
        <v>0.33070958646616544</v>
      </c>
      <c r="G33" s="82">
        <f t="shared" si="32"/>
        <v>0.32306647038840447</v>
      </c>
      <c r="H33" s="82">
        <f t="shared" si="32"/>
        <v>0.32188251459979389</v>
      </c>
      <c r="I33" s="82">
        <f t="shared" si="32"/>
        <v>0.31839348079161817</v>
      </c>
      <c r="J33" s="82">
        <f t="shared" si="32"/>
        <v>0.31255032784999426</v>
      </c>
      <c r="K33" s="95">
        <f t="shared" si="32"/>
        <v>0.3072157852472181</v>
      </c>
      <c r="L33" s="95">
        <f t="shared" ref="L33" si="33">L30/L31</f>
        <v>0.30569465471060908</v>
      </c>
    </row>
    <row r="34" spans="1:12" ht="18" customHeight="1" x14ac:dyDescent="0.3">
      <c r="A34" s="25" t="s">
        <v>30</v>
      </c>
      <c r="B34" s="100" t="s">
        <v>21</v>
      </c>
      <c r="C34" s="106">
        <v>1414</v>
      </c>
      <c r="D34" s="106">
        <v>1487</v>
      </c>
      <c r="E34" s="106">
        <v>1644</v>
      </c>
      <c r="F34" s="104">
        <v>1729</v>
      </c>
      <c r="G34" s="104">
        <v>1823</v>
      </c>
      <c r="H34" s="104">
        <v>1908</v>
      </c>
      <c r="I34" s="104">
        <v>1916</v>
      </c>
      <c r="J34" s="104">
        <v>2010</v>
      </c>
      <c r="K34" s="105">
        <v>2065</v>
      </c>
      <c r="L34" s="213">
        <v>2136</v>
      </c>
    </row>
    <row r="35" spans="1:12" ht="18" customHeight="1" x14ac:dyDescent="0.3">
      <c r="A35" s="33"/>
      <c r="B35" s="100" t="s">
        <v>22</v>
      </c>
      <c r="C35" s="106">
        <v>1315</v>
      </c>
      <c r="D35" s="106">
        <v>1339</v>
      </c>
      <c r="E35" s="106">
        <v>1375</v>
      </c>
      <c r="F35" s="104">
        <v>1430</v>
      </c>
      <c r="G35" s="104">
        <v>1562</v>
      </c>
      <c r="H35" s="104">
        <v>1510</v>
      </c>
      <c r="I35" s="104">
        <v>1461</v>
      </c>
      <c r="J35" s="104">
        <v>1510</v>
      </c>
      <c r="K35" s="105">
        <v>1600</v>
      </c>
      <c r="L35" s="213">
        <v>1606</v>
      </c>
    </row>
    <row r="36" spans="1:12" ht="18" customHeight="1" x14ac:dyDescent="0.3">
      <c r="A36" s="33"/>
      <c r="B36" s="100" t="s">
        <v>23</v>
      </c>
      <c r="C36" s="106">
        <v>2729</v>
      </c>
      <c r="D36" s="106">
        <f t="shared" ref="D36:K36" si="34">SUM(D34:D35)</f>
        <v>2826</v>
      </c>
      <c r="E36" s="106">
        <f t="shared" si="34"/>
        <v>3019</v>
      </c>
      <c r="F36" s="104">
        <f t="shared" si="34"/>
        <v>3159</v>
      </c>
      <c r="G36" s="104">
        <f t="shared" si="34"/>
        <v>3385</v>
      </c>
      <c r="H36" s="104">
        <f t="shared" si="34"/>
        <v>3418</v>
      </c>
      <c r="I36" s="104">
        <f t="shared" si="34"/>
        <v>3377</v>
      </c>
      <c r="J36" s="104">
        <f t="shared" si="34"/>
        <v>3520</v>
      </c>
      <c r="K36" s="105">
        <f t="shared" si="34"/>
        <v>3665</v>
      </c>
      <c r="L36" s="105">
        <f t="shared" ref="L36" si="35">SUM(L34:L35)</f>
        <v>3742</v>
      </c>
    </row>
    <row r="37" spans="1:12" ht="18" customHeight="1" x14ac:dyDescent="0.3">
      <c r="A37" s="33"/>
      <c r="B37" s="107" t="s">
        <v>24</v>
      </c>
      <c r="C37" s="80">
        <f t="shared" ref="C37:K37" si="36">C34/C36</f>
        <v>0.51813851227555885</v>
      </c>
      <c r="D37" s="80">
        <f t="shared" si="36"/>
        <v>0.52618542108987965</v>
      </c>
      <c r="E37" s="80">
        <f t="shared" si="36"/>
        <v>0.54455117588605495</v>
      </c>
      <c r="F37" s="80">
        <f t="shared" si="36"/>
        <v>0.54732510288065839</v>
      </c>
      <c r="G37" s="80">
        <f t="shared" si="36"/>
        <v>0.5385524372230428</v>
      </c>
      <c r="H37" s="80">
        <f t="shared" si="36"/>
        <v>0.55822118197776482</v>
      </c>
      <c r="I37" s="80">
        <f t="shared" si="36"/>
        <v>0.56736748593426123</v>
      </c>
      <c r="J37" s="80">
        <f t="shared" si="36"/>
        <v>0.57102272727272729</v>
      </c>
      <c r="K37" s="94">
        <f t="shared" si="36"/>
        <v>0.56343792633015011</v>
      </c>
      <c r="L37" s="94">
        <f t="shared" ref="L37" si="37">L34/L36</f>
        <v>0.57081774452164613</v>
      </c>
    </row>
    <row r="38" spans="1:12" ht="18" customHeight="1" x14ac:dyDescent="0.3">
      <c r="A38" s="33"/>
      <c r="B38" s="81" t="s">
        <v>9</v>
      </c>
      <c r="C38" s="82">
        <f t="shared" ref="C38:K38" si="38">C35/C36</f>
        <v>0.48186148772444121</v>
      </c>
      <c r="D38" s="82">
        <f t="shared" si="38"/>
        <v>0.4738145789101203</v>
      </c>
      <c r="E38" s="82">
        <f t="shared" si="38"/>
        <v>0.45544882411394499</v>
      </c>
      <c r="F38" s="82">
        <f t="shared" si="38"/>
        <v>0.45267489711934156</v>
      </c>
      <c r="G38" s="82">
        <f t="shared" si="38"/>
        <v>0.46144756277695714</v>
      </c>
      <c r="H38" s="82">
        <f t="shared" si="38"/>
        <v>0.44177881802223523</v>
      </c>
      <c r="I38" s="82">
        <f t="shared" si="38"/>
        <v>0.43263251406573883</v>
      </c>
      <c r="J38" s="82">
        <f t="shared" si="38"/>
        <v>0.42897727272727271</v>
      </c>
      <c r="K38" s="95">
        <f t="shared" si="38"/>
        <v>0.43656207366984995</v>
      </c>
      <c r="L38" s="95">
        <f t="shared" ref="L38" si="39">L35/L36</f>
        <v>0.42918225547835381</v>
      </c>
    </row>
    <row r="39" spans="1:12" ht="18" customHeight="1" x14ac:dyDescent="0.3">
      <c r="A39" s="88" t="s">
        <v>31</v>
      </c>
      <c r="B39" s="108" t="s">
        <v>21</v>
      </c>
      <c r="C39" s="106">
        <v>11672</v>
      </c>
      <c r="D39" s="106">
        <f t="shared" ref="D39:K41" si="40">SUM(D4+D9+D14+D19+D24+D29+D34)</f>
        <v>11764</v>
      </c>
      <c r="E39" s="106">
        <f t="shared" si="40"/>
        <v>11955</v>
      </c>
      <c r="F39" s="104">
        <f t="shared" si="40"/>
        <v>12218</v>
      </c>
      <c r="G39" s="104">
        <f t="shared" si="40"/>
        <v>12942</v>
      </c>
      <c r="H39" s="104">
        <f t="shared" si="40"/>
        <v>13226</v>
      </c>
      <c r="I39" s="104">
        <f t="shared" si="40"/>
        <v>13203</v>
      </c>
      <c r="J39" s="104">
        <f t="shared" si="40"/>
        <v>13439</v>
      </c>
      <c r="K39" s="105">
        <f t="shared" si="40"/>
        <v>13706</v>
      </c>
      <c r="L39" s="105">
        <f t="shared" ref="L39" si="41">SUM(L4+L9+L14+L19+L24+L29+L34)</f>
        <v>13780</v>
      </c>
    </row>
    <row r="40" spans="1:12" ht="18" customHeight="1" x14ac:dyDescent="0.3">
      <c r="A40" s="109"/>
      <c r="B40" s="108" t="s">
        <v>22</v>
      </c>
      <c r="C40" s="106">
        <v>8577</v>
      </c>
      <c r="D40" s="106">
        <f t="shared" si="40"/>
        <v>8584</v>
      </c>
      <c r="E40" s="106">
        <f t="shared" si="40"/>
        <v>8579</v>
      </c>
      <c r="F40" s="104">
        <f t="shared" si="40"/>
        <v>8703</v>
      </c>
      <c r="G40" s="104">
        <f t="shared" si="40"/>
        <v>9089</v>
      </c>
      <c r="H40" s="104">
        <f t="shared" si="40"/>
        <v>9236</v>
      </c>
      <c r="I40" s="104">
        <f t="shared" si="40"/>
        <v>9074</v>
      </c>
      <c r="J40" s="104">
        <f t="shared" si="40"/>
        <v>9076</v>
      </c>
      <c r="K40" s="105">
        <f t="shared" si="40"/>
        <v>9337</v>
      </c>
      <c r="L40" s="105">
        <f t="shared" ref="L40" si="42">SUM(L5+L10+L15+L20+L25+L30+L35)</f>
        <v>9439</v>
      </c>
    </row>
    <row r="41" spans="1:12" ht="18" customHeight="1" x14ac:dyDescent="0.3">
      <c r="A41" s="109"/>
      <c r="B41" s="108" t="s">
        <v>23</v>
      </c>
      <c r="C41" s="106">
        <v>20249</v>
      </c>
      <c r="D41" s="106">
        <f t="shared" si="40"/>
        <v>20348</v>
      </c>
      <c r="E41" s="106">
        <f t="shared" si="40"/>
        <v>20534</v>
      </c>
      <c r="F41" s="104">
        <f t="shared" si="40"/>
        <v>20921</v>
      </c>
      <c r="G41" s="104">
        <f t="shared" si="40"/>
        <v>22031</v>
      </c>
      <c r="H41" s="104">
        <f t="shared" si="40"/>
        <v>22462</v>
      </c>
      <c r="I41" s="104">
        <f t="shared" si="40"/>
        <v>22277</v>
      </c>
      <c r="J41" s="104">
        <f t="shared" si="40"/>
        <v>22515</v>
      </c>
      <c r="K41" s="105">
        <f t="shared" si="40"/>
        <v>23043</v>
      </c>
      <c r="L41" s="105">
        <f t="shared" ref="L41" si="43">SUM(L6+L11+L16+L21+L26+L31+L36)</f>
        <v>23219</v>
      </c>
    </row>
    <row r="42" spans="1:12" ht="18" customHeight="1" x14ac:dyDescent="0.3">
      <c r="A42" s="109"/>
      <c r="B42" s="110" t="s">
        <v>24</v>
      </c>
      <c r="C42" s="80">
        <f t="shared" ref="C42:K42" si="44">C39/C41</f>
        <v>0.57642352708775746</v>
      </c>
      <c r="D42" s="80">
        <f t="shared" si="44"/>
        <v>0.57814035777471984</v>
      </c>
      <c r="E42" s="80">
        <f t="shared" si="44"/>
        <v>0.58220512321028539</v>
      </c>
      <c r="F42" s="80">
        <f t="shared" si="44"/>
        <v>0.58400650064528459</v>
      </c>
      <c r="G42" s="80">
        <f t="shared" si="44"/>
        <v>0.58744496391448409</v>
      </c>
      <c r="H42" s="80">
        <f t="shared" si="44"/>
        <v>0.58881666815065448</v>
      </c>
      <c r="I42" s="80">
        <f t="shared" si="44"/>
        <v>0.5926740584459308</v>
      </c>
      <c r="J42" s="80">
        <f t="shared" si="44"/>
        <v>0.59689096158116806</v>
      </c>
      <c r="K42" s="94">
        <f t="shared" si="44"/>
        <v>0.59480102417219982</v>
      </c>
      <c r="L42" s="94">
        <f t="shared" ref="L42" si="45">L39/L41</f>
        <v>0.59347947801369572</v>
      </c>
    </row>
    <row r="43" spans="1:12" ht="18" customHeight="1" x14ac:dyDescent="0.3">
      <c r="A43" s="111"/>
      <c r="B43" s="86" t="s">
        <v>9</v>
      </c>
      <c r="C43" s="51">
        <f t="shared" ref="C43:K43" si="46">C40/C41</f>
        <v>0.4235764729122426</v>
      </c>
      <c r="D43" s="51">
        <f t="shared" si="46"/>
        <v>0.42185964222528011</v>
      </c>
      <c r="E43" s="51">
        <f t="shared" si="46"/>
        <v>0.41779487678971461</v>
      </c>
      <c r="F43" s="51">
        <f t="shared" si="46"/>
        <v>0.41599349935471536</v>
      </c>
      <c r="G43" s="51">
        <f t="shared" si="46"/>
        <v>0.41255503608551586</v>
      </c>
      <c r="H43" s="51">
        <f t="shared" si="46"/>
        <v>0.41118333184934558</v>
      </c>
      <c r="I43" s="51">
        <f t="shared" si="46"/>
        <v>0.4073259415540692</v>
      </c>
      <c r="J43" s="51">
        <f t="shared" si="46"/>
        <v>0.40310903841883189</v>
      </c>
      <c r="K43" s="3">
        <f t="shared" si="46"/>
        <v>0.40519897582780018</v>
      </c>
      <c r="L43" s="3">
        <f t="shared" ref="L43" si="47">L40/L41</f>
        <v>0.40652052198630434</v>
      </c>
    </row>
    <row r="44" spans="1:12" ht="14.5" x14ac:dyDescent="0.35">
      <c r="A44" s="7"/>
    </row>
    <row r="45" spans="1:12" s="7" customFormat="1" ht="16" customHeight="1" x14ac:dyDescent="0.35">
      <c r="A45" s="8" t="s">
        <v>17</v>
      </c>
    </row>
    <row r="46" spans="1:12" s="7" customFormat="1" ht="14.5" x14ac:dyDescent="0.35">
      <c r="A46" s="7" t="s">
        <v>32</v>
      </c>
    </row>
    <row r="47" spans="1:12" ht="14.5" x14ac:dyDescent="0.35">
      <c r="A47" s="7"/>
    </row>
    <row r="48" spans="1:12" ht="14.5" x14ac:dyDescent="0.35">
      <c r="A48" s="7"/>
    </row>
  </sheetData>
  <pageMargins left="0.75" right="0.75" top="1" bottom="1" header="0.51180555555555496" footer="0.51180555555555496"/>
  <pageSetup paperSize="9" scale="62" firstPageNumber="0" orientation="portrait" r:id="rId1"/>
  <ignoredErrors>
    <ignoredError sqref="C3:K3" numberStoredAsText="1"/>
    <ignoredError sqref="L6" formulaRange="1"/>
  </ignoredError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48"/>
  <sheetViews>
    <sheetView zoomScaleNormal="100" workbookViewId="0">
      <selection activeCell="N27" sqref="N27"/>
    </sheetView>
  </sheetViews>
  <sheetFormatPr baseColWidth="10" defaultColWidth="8.83203125" defaultRowHeight="13" x14ac:dyDescent="0.3"/>
  <cols>
    <col min="1" max="1" width="10.58203125" style="6" customWidth="1"/>
    <col min="2" max="5" width="10.58203125" style="13" customWidth="1"/>
    <col min="6" max="10" width="10.58203125" style="14" customWidth="1"/>
    <col min="11" max="12" width="10.58203125" style="13" customWidth="1"/>
    <col min="13" max="1017" width="10.5" style="13" customWidth="1"/>
    <col min="1018" max="16384" width="8.83203125" style="13"/>
  </cols>
  <sheetData>
    <row r="1" spans="1:12" s="10" customFormat="1" ht="30.65" customHeight="1" x14ac:dyDescent="0.35">
      <c r="A1" s="9" t="s">
        <v>191</v>
      </c>
    </row>
    <row r="2" spans="1:12" s="4" customFormat="1" ht="23.5" customHeight="1" x14ac:dyDescent="0.35">
      <c r="A2" s="4" t="s">
        <v>33</v>
      </c>
    </row>
    <row r="3" spans="1:12" s="5" customFormat="1" ht="18" customHeight="1" x14ac:dyDescent="0.3">
      <c r="A3" s="97" t="s">
        <v>2</v>
      </c>
      <c r="B3" s="97" t="s">
        <v>3</v>
      </c>
      <c r="C3" s="98" t="s">
        <v>86</v>
      </c>
      <c r="D3" s="98" t="s">
        <v>87</v>
      </c>
      <c r="E3" s="98" t="s">
        <v>88</v>
      </c>
      <c r="F3" s="98" t="s">
        <v>89</v>
      </c>
      <c r="G3" s="98" t="s">
        <v>90</v>
      </c>
      <c r="H3" s="98" t="s">
        <v>91</v>
      </c>
      <c r="I3" s="98" t="s">
        <v>92</v>
      </c>
      <c r="J3" s="98" t="s">
        <v>93</v>
      </c>
      <c r="K3" s="99" t="s">
        <v>94</v>
      </c>
      <c r="L3" s="99">
        <v>2025</v>
      </c>
    </row>
    <row r="4" spans="1:12" ht="18" customHeight="1" x14ac:dyDescent="0.3">
      <c r="A4" s="25" t="s">
        <v>4</v>
      </c>
      <c r="B4" s="100" t="s">
        <v>5</v>
      </c>
      <c r="C4" s="101">
        <v>38</v>
      </c>
      <c r="D4" s="101">
        <v>28</v>
      </c>
      <c r="E4" s="101">
        <v>25</v>
      </c>
      <c r="F4" s="102">
        <v>38</v>
      </c>
      <c r="G4" s="102">
        <v>29</v>
      </c>
      <c r="H4" s="102">
        <v>37</v>
      </c>
      <c r="I4" s="102">
        <v>27</v>
      </c>
      <c r="J4" s="102">
        <v>21</v>
      </c>
      <c r="K4" s="176">
        <v>33</v>
      </c>
      <c r="L4" s="214">
        <v>20</v>
      </c>
    </row>
    <row r="5" spans="1:12" ht="18" customHeight="1" x14ac:dyDescent="0.3">
      <c r="A5" s="33"/>
      <c r="B5" s="100" t="s">
        <v>6</v>
      </c>
      <c r="C5" s="101">
        <v>14</v>
      </c>
      <c r="D5" s="101">
        <v>12</v>
      </c>
      <c r="E5" s="101">
        <v>15</v>
      </c>
      <c r="F5" s="102">
        <v>16</v>
      </c>
      <c r="G5" s="102">
        <v>17</v>
      </c>
      <c r="H5" s="102">
        <v>14</v>
      </c>
      <c r="I5" s="102">
        <v>9</v>
      </c>
      <c r="J5" s="102">
        <v>9</v>
      </c>
      <c r="K5" s="176">
        <v>15</v>
      </c>
      <c r="L5" s="214">
        <v>10</v>
      </c>
    </row>
    <row r="6" spans="1:12" ht="18" customHeight="1" x14ac:dyDescent="0.3">
      <c r="A6" s="33"/>
      <c r="B6" s="100" t="s">
        <v>7</v>
      </c>
      <c r="C6" s="101">
        <f t="shared" ref="C6" si="0">SUM(C4:C5)</f>
        <v>52</v>
      </c>
      <c r="D6" s="101">
        <f t="shared" ref="D6" si="1">SUM(D4:D5)</f>
        <v>40</v>
      </c>
      <c r="E6" s="101">
        <f t="shared" ref="E6" si="2">SUM(E4:E5)</f>
        <v>40</v>
      </c>
      <c r="F6" s="101">
        <f t="shared" ref="F6" si="3">SUM(F4:F5)</f>
        <v>54</v>
      </c>
      <c r="G6" s="101">
        <f t="shared" ref="G6" si="4">SUM(G4:G5)</f>
        <v>46</v>
      </c>
      <c r="H6" s="101">
        <f t="shared" ref="H6" si="5">SUM(H4:H5)</f>
        <v>51</v>
      </c>
      <c r="I6" s="101">
        <f t="shared" ref="I6" si="6">SUM(I4:I5)</f>
        <v>36</v>
      </c>
      <c r="J6" s="101">
        <f t="shared" ref="J6" si="7">SUM(J4:J5)</f>
        <v>30</v>
      </c>
      <c r="K6" s="176">
        <f t="shared" ref="K6:L6" si="8">SUM(K4:K5)</f>
        <v>48</v>
      </c>
      <c r="L6" s="176">
        <f t="shared" si="8"/>
        <v>30</v>
      </c>
    </row>
    <row r="7" spans="1:12" ht="18" customHeight="1" x14ac:dyDescent="0.3">
      <c r="A7" s="33"/>
      <c r="B7" s="107" t="s">
        <v>8</v>
      </c>
      <c r="C7" s="112">
        <f t="shared" ref="C7:K7" si="9">C4/C6</f>
        <v>0.73076923076923073</v>
      </c>
      <c r="D7" s="112">
        <f t="shared" si="9"/>
        <v>0.7</v>
      </c>
      <c r="E7" s="112">
        <f t="shared" si="9"/>
        <v>0.625</v>
      </c>
      <c r="F7" s="112">
        <f t="shared" si="9"/>
        <v>0.70370370370370372</v>
      </c>
      <c r="G7" s="112">
        <f t="shared" si="9"/>
        <v>0.63043478260869568</v>
      </c>
      <c r="H7" s="112">
        <f t="shared" si="9"/>
        <v>0.72549019607843135</v>
      </c>
      <c r="I7" s="112">
        <f t="shared" si="9"/>
        <v>0.75</v>
      </c>
      <c r="J7" s="112">
        <f t="shared" si="9"/>
        <v>0.7</v>
      </c>
      <c r="K7" s="177">
        <f t="shared" si="9"/>
        <v>0.6875</v>
      </c>
      <c r="L7" s="177">
        <f t="shared" ref="L7" si="10">L4/L6</f>
        <v>0.66666666666666663</v>
      </c>
    </row>
    <row r="8" spans="1:12" ht="18" customHeight="1" x14ac:dyDescent="0.3">
      <c r="A8" s="33"/>
      <c r="B8" s="81" t="s">
        <v>9</v>
      </c>
      <c r="C8" s="82">
        <f t="shared" ref="C8:K8" si="11">C5/C6</f>
        <v>0.26923076923076922</v>
      </c>
      <c r="D8" s="82">
        <f t="shared" si="11"/>
        <v>0.3</v>
      </c>
      <c r="E8" s="82">
        <f t="shared" si="11"/>
        <v>0.375</v>
      </c>
      <c r="F8" s="82">
        <f t="shared" si="11"/>
        <v>0.29629629629629628</v>
      </c>
      <c r="G8" s="82">
        <f t="shared" si="11"/>
        <v>0.36956521739130432</v>
      </c>
      <c r="H8" s="82">
        <f t="shared" si="11"/>
        <v>0.27450980392156865</v>
      </c>
      <c r="I8" s="82">
        <f t="shared" si="11"/>
        <v>0.25</v>
      </c>
      <c r="J8" s="82">
        <f t="shared" si="11"/>
        <v>0.3</v>
      </c>
      <c r="K8" s="95">
        <f t="shared" si="11"/>
        <v>0.3125</v>
      </c>
      <c r="L8" s="95">
        <f t="shared" ref="L8" si="12">L5/L6</f>
        <v>0.33333333333333331</v>
      </c>
    </row>
    <row r="9" spans="1:12" ht="18" customHeight="1" x14ac:dyDescent="0.3">
      <c r="A9" s="25" t="s">
        <v>10</v>
      </c>
      <c r="B9" s="100" t="s">
        <v>5</v>
      </c>
      <c r="C9" s="101">
        <v>481</v>
      </c>
      <c r="D9" s="101">
        <v>410</v>
      </c>
      <c r="E9" s="101">
        <v>399</v>
      </c>
      <c r="F9" s="102">
        <v>377</v>
      </c>
      <c r="G9" s="102">
        <v>370</v>
      </c>
      <c r="H9" s="102">
        <v>395</v>
      </c>
      <c r="I9" s="102">
        <v>446</v>
      </c>
      <c r="J9" s="102">
        <v>508</v>
      </c>
      <c r="K9" s="176">
        <v>526</v>
      </c>
      <c r="L9" s="214">
        <v>510</v>
      </c>
    </row>
    <row r="10" spans="1:12" ht="18" customHeight="1" x14ac:dyDescent="0.3">
      <c r="A10" s="33"/>
      <c r="B10" s="100" t="s">
        <v>6</v>
      </c>
      <c r="C10" s="101">
        <v>305</v>
      </c>
      <c r="D10" s="101">
        <v>266</v>
      </c>
      <c r="E10" s="101">
        <v>240</v>
      </c>
      <c r="F10" s="102">
        <v>235</v>
      </c>
      <c r="G10" s="102">
        <v>243</v>
      </c>
      <c r="H10" s="102">
        <v>252</v>
      </c>
      <c r="I10" s="102">
        <v>313</v>
      </c>
      <c r="J10" s="102">
        <v>275</v>
      </c>
      <c r="K10" s="176">
        <v>297</v>
      </c>
      <c r="L10" s="214">
        <v>305</v>
      </c>
    </row>
    <row r="11" spans="1:12" ht="18" customHeight="1" x14ac:dyDescent="0.3">
      <c r="A11" s="33"/>
      <c r="B11" s="100" t="s">
        <v>7</v>
      </c>
      <c r="C11" s="101">
        <f t="shared" ref="C11" si="13">SUM(C9:C10)</f>
        <v>786</v>
      </c>
      <c r="D11" s="101">
        <f t="shared" ref="D11" si="14">SUM(D9:D10)</f>
        <v>676</v>
      </c>
      <c r="E11" s="101">
        <f t="shared" ref="E11" si="15">SUM(E9:E10)</f>
        <v>639</v>
      </c>
      <c r="F11" s="101">
        <f t="shared" ref="F11" si="16">SUM(F9:F10)</f>
        <v>612</v>
      </c>
      <c r="G11" s="101">
        <f t="shared" ref="G11" si="17">SUM(G9:G10)</f>
        <v>613</v>
      </c>
      <c r="H11" s="101">
        <f t="shared" ref="H11" si="18">SUM(H9:H10)</f>
        <v>647</v>
      </c>
      <c r="I11" s="101">
        <f t="shared" ref="I11" si="19">SUM(I9:I10)</f>
        <v>759</v>
      </c>
      <c r="J11" s="101">
        <f t="shared" ref="J11" si="20">SUM(J9:J10)</f>
        <v>783</v>
      </c>
      <c r="K11" s="176">
        <f t="shared" ref="K11:L11" si="21">SUM(K9:K10)</f>
        <v>823</v>
      </c>
      <c r="L11" s="176">
        <f t="shared" si="21"/>
        <v>815</v>
      </c>
    </row>
    <row r="12" spans="1:12" ht="18" customHeight="1" x14ac:dyDescent="0.3">
      <c r="A12" s="33"/>
      <c r="B12" s="107" t="s">
        <v>8</v>
      </c>
      <c r="C12" s="112">
        <f t="shared" ref="C12" si="22">C9/C11</f>
        <v>0.61195928753180662</v>
      </c>
      <c r="D12" s="112">
        <f t="shared" ref="D12" si="23">D9/D11</f>
        <v>0.60650887573964496</v>
      </c>
      <c r="E12" s="112">
        <f t="shared" ref="E12" si="24">E9/E11</f>
        <v>0.62441314553990612</v>
      </c>
      <c r="F12" s="112">
        <f t="shared" ref="F12" si="25">F9/F11</f>
        <v>0.61601307189542487</v>
      </c>
      <c r="G12" s="112">
        <f t="shared" ref="G12" si="26">G9/G11</f>
        <v>0.60358890701468193</v>
      </c>
      <c r="H12" s="112">
        <f t="shared" ref="H12" si="27">H9/H11</f>
        <v>0.61051004636785167</v>
      </c>
      <c r="I12" s="112">
        <f t="shared" ref="I12" si="28">I9/I11</f>
        <v>0.58761528326745716</v>
      </c>
      <c r="J12" s="112">
        <f t="shared" ref="J12" si="29">J9/J11</f>
        <v>0.64878671775223495</v>
      </c>
      <c r="K12" s="177">
        <f t="shared" ref="K12:L12" si="30">K9/K11</f>
        <v>0.63912515188335361</v>
      </c>
      <c r="L12" s="177">
        <f t="shared" si="30"/>
        <v>0.62576687116564422</v>
      </c>
    </row>
    <row r="13" spans="1:12" ht="18" customHeight="1" x14ac:dyDescent="0.3">
      <c r="A13" s="33"/>
      <c r="B13" s="81" t="s">
        <v>9</v>
      </c>
      <c r="C13" s="82">
        <f t="shared" ref="C13:K13" si="31">C10/C11</f>
        <v>0.38804071246819338</v>
      </c>
      <c r="D13" s="82">
        <f t="shared" si="31"/>
        <v>0.39349112426035504</v>
      </c>
      <c r="E13" s="82">
        <f t="shared" si="31"/>
        <v>0.37558685446009388</v>
      </c>
      <c r="F13" s="82">
        <f t="shared" si="31"/>
        <v>0.38398692810457519</v>
      </c>
      <c r="G13" s="82">
        <f t="shared" si="31"/>
        <v>0.39641109298531813</v>
      </c>
      <c r="H13" s="82">
        <f t="shared" si="31"/>
        <v>0.38948995363214839</v>
      </c>
      <c r="I13" s="82">
        <f t="shared" si="31"/>
        <v>0.41238471673254284</v>
      </c>
      <c r="J13" s="82">
        <f t="shared" si="31"/>
        <v>0.35121328224776499</v>
      </c>
      <c r="K13" s="95">
        <f t="shared" si="31"/>
        <v>0.36087484811664644</v>
      </c>
      <c r="L13" s="95">
        <f t="shared" ref="L13" si="32">L10/L11</f>
        <v>0.37423312883435583</v>
      </c>
    </row>
    <row r="14" spans="1:12" ht="18" customHeight="1" x14ac:dyDescent="0.3">
      <c r="A14" s="25" t="s">
        <v>11</v>
      </c>
      <c r="B14" s="100" t="s">
        <v>5</v>
      </c>
      <c r="C14" s="101">
        <v>227</v>
      </c>
      <c r="D14" s="101">
        <v>213</v>
      </c>
      <c r="E14" s="101">
        <v>193</v>
      </c>
      <c r="F14" s="102">
        <v>204</v>
      </c>
      <c r="G14" s="102">
        <v>201</v>
      </c>
      <c r="H14" s="102">
        <v>277</v>
      </c>
      <c r="I14" s="102">
        <v>252</v>
      </c>
      <c r="J14" s="102">
        <v>236</v>
      </c>
      <c r="K14" s="176">
        <v>310</v>
      </c>
      <c r="L14" s="214">
        <v>268</v>
      </c>
    </row>
    <row r="15" spans="1:12" ht="18" customHeight="1" x14ac:dyDescent="0.3">
      <c r="A15" s="33"/>
      <c r="B15" s="100" t="s">
        <v>6</v>
      </c>
      <c r="C15" s="101">
        <v>540</v>
      </c>
      <c r="D15" s="101">
        <v>485</v>
      </c>
      <c r="E15" s="101">
        <v>500</v>
      </c>
      <c r="F15" s="102">
        <v>475</v>
      </c>
      <c r="G15" s="102">
        <v>440</v>
      </c>
      <c r="H15" s="102">
        <v>496</v>
      </c>
      <c r="I15" s="102">
        <v>501</v>
      </c>
      <c r="J15" s="102">
        <v>561</v>
      </c>
      <c r="K15" s="176">
        <v>562</v>
      </c>
      <c r="L15" s="214">
        <v>586</v>
      </c>
    </row>
    <row r="16" spans="1:12" ht="18" customHeight="1" x14ac:dyDescent="0.3">
      <c r="A16" s="33"/>
      <c r="B16" s="100" t="s">
        <v>7</v>
      </c>
      <c r="C16" s="101">
        <f t="shared" ref="C16" si="33">SUM(C14:C15)</f>
        <v>767</v>
      </c>
      <c r="D16" s="101">
        <f t="shared" ref="D16" si="34">SUM(D14:D15)</f>
        <v>698</v>
      </c>
      <c r="E16" s="101">
        <f t="shared" ref="E16" si="35">SUM(E14:E15)</f>
        <v>693</v>
      </c>
      <c r="F16" s="101">
        <f t="shared" ref="F16" si="36">SUM(F14:F15)</f>
        <v>679</v>
      </c>
      <c r="G16" s="101">
        <f t="shared" ref="G16" si="37">SUM(G14:G15)</f>
        <v>641</v>
      </c>
      <c r="H16" s="101">
        <f t="shared" ref="H16" si="38">SUM(H14:H15)</f>
        <v>773</v>
      </c>
      <c r="I16" s="101">
        <f t="shared" ref="I16" si="39">SUM(I14:I15)</f>
        <v>753</v>
      </c>
      <c r="J16" s="101">
        <f t="shared" ref="J16" si="40">SUM(J14:J15)</f>
        <v>797</v>
      </c>
      <c r="K16" s="176">
        <f t="shared" ref="K16:L16" si="41">SUM(K14:K15)</f>
        <v>872</v>
      </c>
      <c r="L16" s="176">
        <f t="shared" si="41"/>
        <v>854</v>
      </c>
    </row>
    <row r="17" spans="1:12" ht="18" customHeight="1" x14ac:dyDescent="0.3">
      <c r="A17" s="33"/>
      <c r="B17" s="107" t="s">
        <v>8</v>
      </c>
      <c r="C17" s="112">
        <f t="shared" ref="C17" si="42">C14/C16</f>
        <v>0.29595827900912647</v>
      </c>
      <c r="D17" s="112">
        <f t="shared" ref="D17" si="43">D14/D16</f>
        <v>0.30515759312320917</v>
      </c>
      <c r="E17" s="112">
        <f t="shared" ref="E17" si="44">E14/E16</f>
        <v>0.27849927849927852</v>
      </c>
      <c r="F17" s="112">
        <f t="shared" ref="F17" si="45">F14/F16</f>
        <v>0.30044182621502208</v>
      </c>
      <c r="G17" s="112">
        <f t="shared" ref="G17" si="46">G14/G16</f>
        <v>0.31357254290171604</v>
      </c>
      <c r="H17" s="112">
        <f t="shared" ref="H17" si="47">H14/H16</f>
        <v>0.35834411384217335</v>
      </c>
      <c r="I17" s="112">
        <f t="shared" ref="I17" si="48">I14/I16</f>
        <v>0.33466135458167329</v>
      </c>
      <c r="J17" s="112">
        <f t="shared" ref="J17" si="49">J14/J16</f>
        <v>0.29611041405269761</v>
      </c>
      <c r="K17" s="177">
        <f t="shared" ref="K17:L17" si="50">K14/K16</f>
        <v>0.35550458715596328</v>
      </c>
      <c r="L17" s="177">
        <f t="shared" si="50"/>
        <v>0.31381733021077285</v>
      </c>
    </row>
    <row r="18" spans="1:12" ht="18" customHeight="1" x14ac:dyDescent="0.3">
      <c r="A18" s="33"/>
      <c r="B18" s="81" t="s">
        <v>9</v>
      </c>
      <c r="C18" s="82">
        <f t="shared" ref="C18:K18" si="51">C15/C16</f>
        <v>0.70404172099087359</v>
      </c>
      <c r="D18" s="82">
        <f t="shared" si="51"/>
        <v>0.69484240687679089</v>
      </c>
      <c r="E18" s="82">
        <f t="shared" si="51"/>
        <v>0.72150072150072153</v>
      </c>
      <c r="F18" s="82">
        <f t="shared" si="51"/>
        <v>0.69955817378497787</v>
      </c>
      <c r="G18" s="82">
        <f t="shared" si="51"/>
        <v>0.6864274570982839</v>
      </c>
      <c r="H18" s="82">
        <f t="shared" si="51"/>
        <v>0.64165588615782665</v>
      </c>
      <c r="I18" s="82">
        <f t="shared" si="51"/>
        <v>0.66533864541832666</v>
      </c>
      <c r="J18" s="82">
        <f t="shared" si="51"/>
        <v>0.70388958594730233</v>
      </c>
      <c r="K18" s="95">
        <f t="shared" si="51"/>
        <v>0.64449541284403666</v>
      </c>
      <c r="L18" s="95">
        <f t="shared" ref="L18" si="52">L15/L16</f>
        <v>0.68618266978922715</v>
      </c>
    </row>
    <row r="19" spans="1:12" ht="18" customHeight="1" x14ac:dyDescent="0.3">
      <c r="A19" s="25" t="s">
        <v>27</v>
      </c>
      <c r="B19" s="100" t="s">
        <v>5</v>
      </c>
      <c r="C19" s="101">
        <v>306</v>
      </c>
      <c r="D19" s="101">
        <v>370</v>
      </c>
      <c r="E19" s="101">
        <v>359</v>
      </c>
      <c r="F19" s="102">
        <v>353</v>
      </c>
      <c r="G19" s="102">
        <v>429</v>
      </c>
      <c r="H19" s="102">
        <v>421</v>
      </c>
      <c r="I19" s="102">
        <v>455</v>
      </c>
      <c r="J19" s="102">
        <v>376</v>
      </c>
      <c r="K19" s="176">
        <v>443</v>
      </c>
      <c r="L19" s="214">
        <v>447</v>
      </c>
    </row>
    <row r="20" spans="1:12" ht="18" customHeight="1" x14ac:dyDescent="0.3">
      <c r="A20" s="33"/>
      <c r="B20" s="100" t="s">
        <v>6</v>
      </c>
      <c r="C20" s="101">
        <v>242</v>
      </c>
      <c r="D20" s="101">
        <v>260</v>
      </c>
      <c r="E20" s="101">
        <v>250</v>
      </c>
      <c r="F20" s="102">
        <v>287</v>
      </c>
      <c r="G20" s="102">
        <v>298</v>
      </c>
      <c r="H20" s="102">
        <v>265</v>
      </c>
      <c r="I20" s="102">
        <v>284</v>
      </c>
      <c r="J20" s="102">
        <v>268</v>
      </c>
      <c r="K20" s="176">
        <v>250</v>
      </c>
      <c r="L20" s="214">
        <v>242</v>
      </c>
    </row>
    <row r="21" spans="1:12" ht="18" customHeight="1" x14ac:dyDescent="0.3">
      <c r="A21" s="33"/>
      <c r="B21" s="100" t="s">
        <v>7</v>
      </c>
      <c r="C21" s="101">
        <f t="shared" ref="C21" si="53">SUM(C19:C20)</f>
        <v>548</v>
      </c>
      <c r="D21" s="101">
        <f t="shared" ref="D21" si="54">SUM(D19:D20)</f>
        <v>630</v>
      </c>
      <c r="E21" s="101">
        <f t="shared" ref="E21" si="55">SUM(E19:E20)</f>
        <v>609</v>
      </c>
      <c r="F21" s="101">
        <f t="shared" ref="F21" si="56">SUM(F19:F20)</f>
        <v>640</v>
      </c>
      <c r="G21" s="101">
        <f t="shared" ref="G21" si="57">SUM(G19:G20)</f>
        <v>727</v>
      </c>
      <c r="H21" s="101">
        <f t="shared" ref="H21" si="58">SUM(H19:H20)</f>
        <v>686</v>
      </c>
      <c r="I21" s="101">
        <f t="shared" ref="I21" si="59">SUM(I19:I20)</f>
        <v>739</v>
      </c>
      <c r="J21" s="101">
        <f t="shared" ref="J21:L21" si="60">SUM(J19:J20)</f>
        <v>644</v>
      </c>
      <c r="K21" s="101">
        <f t="shared" si="60"/>
        <v>693</v>
      </c>
      <c r="L21" s="181">
        <f t="shared" si="60"/>
        <v>689</v>
      </c>
    </row>
    <row r="22" spans="1:12" ht="18" customHeight="1" x14ac:dyDescent="0.3">
      <c r="A22" s="33"/>
      <c r="B22" s="107" t="s">
        <v>8</v>
      </c>
      <c r="C22" s="112">
        <f t="shared" ref="C22" si="61">C19/C21</f>
        <v>0.55839416058394165</v>
      </c>
      <c r="D22" s="112">
        <f t="shared" ref="D22" si="62">D19/D21</f>
        <v>0.58730158730158732</v>
      </c>
      <c r="E22" s="112">
        <f t="shared" ref="E22" si="63">E19/E21</f>
        <v>0.58949096880131358</v>
      </c>
      <c r="F22" s="112">
        <f t="shared" ref="F22" si="64">F19/F21</f>
        <v>0.55156249999999996</v>
      </c>
      <c r="G22" s="112">
        <f t="shared" ref="G22" si="65">G19/G21</f>
        <v>0.59009628610729026</v>
      </c>
      <c r="H22" s="112">
        <f t="shared" ref="H22" si="66">H19/H21</f>
        <v>0.61370262390670549</v>
      </c>
      <c r="I22" s="112">
        <f t="shared" ref="I22" si="67">I19/I21</f>
        <v>0.61569688768606223</v>
      </c>
      <c r="J22" s="112">
        <f t="shared" ref="J22" si="68">J19/J21</f>
        <v>0.58385093167701863</v>
      </c>
      <c r="K22" s="177">
        <f t="shared" ref="K22:L22" si="69">K19/K21</f>
        <v>0.63924963924963929</v>
      </c>
      <c r="L22" s="177">
        <f t="shared" si="69"/>
        <v>0.64876632801161105</v>
      </c>
    </row>
    <row r="23" spans="1:12" ht="18" customHeight="1" x14ac:dyDescent="0.3">
      <c r="A23" s="33"/>
      <c r="B23" s="81" t="s">
        <v>9</v>
      </c>
      <c r="C23" s="82">
        <f t="shared" ref="C23:K23" si="70">C20/C21</f>
        <v>0.44160583941605841</v>
      </c>
      <c r="D23" s="82">
        <f t="shared" si="70"/>
        <v>0.41269841269841268</v>
      </c>
      <c r="E23" s="82">
        <f t="shared" si="70"/>
        <v>0.41050903119868637</v>
      </c>
      <c r="F23" s="82">
        <f t="shared" si="70"/>
        <v>0.44843749999999999</v>
      </c>
      <c r="G23" s="82">
        <f t="shared" si="70"/>
        <v>0.40990371389270974</v>
      </c>
      <c r="H23" s="82">
        <f t="shared" si="70"/>
        <v>0.38629737609329445</v>
      </c>
      <c r="I23" s="82">
        <f t="shared" si="70"/>
        <v>0.38430311231393777</v>
      </c>
      <c r="J23" s="82">
        <f t="shared" si="70"/>
        <v>0.41614906832298137</v>
      </c>
      <c r="K23" s="95">
        <f t="shared" si="70"/>
        <v>0.36075036075036077</v>
      </c>
      <c r="L23" s="95">
        <f t="shared" ref="L23" si="71">L20/L21</f>
        <v>0.35123367198838895</v>
      </c>
    </row>
    <row r="24" spans="1:12" ht="18" customHeight="1" x14ac:dyDescent="0.3">
      <c r="A24" s="25" t="s">
        <v>28</v>
      </c>
      <c r="B24" s="100" t="s">
        <v>5</v>
      </c>
      <c r="C24" s="101">
        <v>103</v>
      </c>
      <c r="D24" s="101">
        <v>94</v>
      </c>
      <c r="E24" s="101">
        <v>112</v>
      </c>
      <c r="F24" s="102">
        <v>97</v>
      </c>
      <c r="G24" s="102">
        <v>111</v>
      </c>
      <c r="H24" s="102">
        <v>105</v>
      </c>
      <c r="I24" s="102">
        <v>96</v>
      </c>
      <c r="J24" s="102">
        <v>65</v>
      </c>
      <c r="K24" s="176">
        <v>104</v>
      </c>
      <c r="L24" s="214">
        <v>109</v>
      </c>
    </row>
    <row r="25" spans="1:12" ht="18" customHeight="1" x14ac:dyDescent="0.3">
      <c r="A25" s="33"/>
      <c r="B25" s="100" t="s">
        <v>6</v>
      </c>
      <c r="C25" s="101">
        <v>17</v>
      </c>
      <c r="D25" s="101">
        <v>9</v>
      </c>
      <c r="E25" s="101">
        <v>8</v>
      </c>
      <c r="F25" s="102">
        <v>12</v>
      </c>
      <c r="G25" s="102">
        <v>13</v>
      </c>
      <c r="H25" s="102">
        <v>14</v>
      </c>
      <c r="I25" s="102">
        <v>28</v>
      </c>
      <c r="J25" s="102">
        <v>5</v>
      </c>
      <c r="K25" s="176">
        <v>16</v>
      </c>
      <c r="L25" s="214">
        <v>29</v>
      </c>
    </row>
    <row r="26" spans="1:12" ht="18" customHeight="1" x14ac:dyDescent="0.3">
      <c r="A26" s="33"/>
      <c r="B26" s="100" t="s">
        <v>7</v>
      </c>
      <c r="C26" s="101">
        <f t="shared" ref="C26" si="72">SUM(C24:C25)</f>
        <v>120</v>
      </c>
      <c r="D26" s="101">
        <f t="shared" ref="D26" si="73">SUM(D24:D25)</f>
        <v>103</v>
      </c>
      <c r="E26" s="101">
        <f t="shared" ref="E26" si="74">SUM(E24:E25)</f>
        <v>120</v>
      </c>
      <c r="F26" s="101">
        <f t="shared" ref="F26" si="75">SUM(F24:F25)</f>
        <v>109</v>
      </c>
      <c r="G26" s="101">
        <f t="shared" ref="G26" si="76">SUM(G24:G25)</f>
        <v>124</v>
      </c>
      <c r="H26" s="101">
        <f t="shared" ref="H26" si="77">SUM(H24:H25)</f>
        <v>119</v>
      </c>
      <c r="I26" s="101">
        <f t="shared" ref="I26" si="78">SUM(I24:I25)</f>
        <v>124</v>
      </c>
      <c r="J26" s="101">
        <f t="shared" ref="J26" si="79">SUM(J24:J25)</f>
        <v>70</v>
      </c>
      <c r="K26" s="176">
        <f t="shared" ref="K26:L26" si="80">SUM(K24:K25)</f>
        <v>120</v>
      </c>
      <c r="L26" s="176">
        <f t="shared" si="80"/>
        <v>138</v>
      </c>
    </row>
    <row r="27" spans="1:12" ht="18" customHeight="1" x14ac:dyDescent="0.3">
      <c r="A27" s="33"/>
      <c r="B27" s="107" t="s">
        <v>8</v>
      </c>
      <c r="C27" s="112">
        <f t="shared" ref="C27" si="81">C24/C26</f>
        <v>0.85833333333333328</v>
      </c>
      <c r="D27" s="112">
        <f t="shared" ref="D27" si="82">D24/D26</f>
        <v>0.91262135922330101</v>
      </c>
      <c r="E27" s="112">
        <f t="shared" ref="E27" si="83">E24/E26</f>
        <v>0.93333333333333335</v>
      </c>
      <c r="F27" s="112">
        <f t="shared" ref="F27" si="84">F24/F26</f>
        <v>0.88990825688073394</v>
      </c>
      <c r="G27" s="112">
        <f t="shared" ref="G27" si="85">G24/G26</f>
        <v>0.89516129032258063</v>
      </c>
      <c r="H27" s="112">
        <f t="shared" ref="H27" si="86">H24/H26</f>
        <v>0.88235294117647056</v>
      </c>
      <c r="I27" s="112">
        <f t="shared" ref="I27" si="87">I24/I26</f>
        <v>0.77419354838709675</v>
      </c>
      <c r="J27" s="112">
        <f t="shared" ref="J27" si="88">J24/J26</f>
        <v>0.9285714285714286</v>
      </c>
      <c r="K27" s="177">
        <f t="shared" ref="K27:L27" si="89">K24/K26</f>
        <v>0.8666666666666667</v>
      </c>
      <c r="L27" s="177">
        <f t="shared" si="89"/>
        <v>0.78985507246376807</v>
      </c>
    </row>
    <row r="28" spans="1:12" ht="18" customHeight="1" x14ac:dyDescent="0.3">
      <c r="A28" s="33"/>
      <c r="B28" s="81" t="s">
        <v>9</v>
      </c>
      <c r="C28" s="82">
        <f t="shared" ref="C28:K28" si="90">C25/C26</f>
        <v>0.14166666666666666</v>
      </c>
      <c r="D28" s="82">
        <f t="shared" si="90"/>
        <v>8.7378640776699032E-2</v>
      </c>
      <c r="E28" s="82">
        <f t="shared" si="90"/>
        <v>6.6666666666666666E-2</v>
      </c>
      <c r="F28" s="82">
        <f t="shared" si="90"/>
        <v>0.11009174311926606</v>
      </c>
      <c r="G28" s="82">
        <f t="shared" si="90"/>
        <v>0.10483870967741936</v>
      </c>
      <c r="H28" s="82">
        <f t="shared" si="90"/>
        <v>0.11764705882352941</v>
      </c>
      <c r="I28" s="82">
        <f t="shared" si="90"/>
        <v>0.22580645161290322</v>
      </c>
      <c r="J28" s="82">
        <f t="shared" si="90"/>
        <v>7.1428571428571425E-2</v>
      </c>
      <c r="K28" s="95">
        <f t="shared" si="90"/>
        <v>0.13333333333333333</v>
      </c>
      <c r="L28" s="95">
        <f t="shared" ref="L28" si="91">L25/L26</f>
        <v>0.21014492753623187</v>
      </c>
    </row>
    <row r="29" spans="1:12" ht="18" customHeight="1" x14ac:dyDescent="0.3">
      <c r="A29" s="25" t="s">
        <v>14</v>
      </c>
      <c r="B29" s="100" t="s">
        <v>5</v>
      </c>
      <c r="C29" s="106">
        <v>1347</v>
      </c>
      <c r="D29" s="101">
        <v>1344</v>
      </c>
      <c r="E29" s="101">
        <v>1315</v>
      </c>
      <c r="F29" s="102">
        <v>1295</v>
      </c>
      <c r="G29" s="102">
        <v>1322</v>
      </c>
      <c r="H29" s="102">
        <v>1279</v>
      </c>
      <c r="I29" s="102">
        <v>1230</v>
      </c>
      <c r="J29" s="102">
        <v>1607</v>
      </c>
      <c r="K29" s="178">
        <v>1019</v>
      </c>
      <c r="L29" s="215">
        <v>1379</v>
      </c>
    </row>
    <row r="30" spans="1:12" ht="18" customHeight="1" x14ac:dyDescent="0.3">
      <c r="A30" s="33"/>
      <c r="B30" s="100" t="s">
        <v>6</v>
      </c>
      <c r="C30" s="106">
        <v>570</v>
      </c>
      <c r="D30" s="101">
        <v>586</v>
      </c>
      <c r="E30" s="101">
        <v>565</v>
      </c>
      <c r="F30" s="102">
        <v>552</v>
      </c>
      <c r="G30" s="102">
        <v>593</v>
      </c>
      <c r="H30" s="102">
        <v>586</v>
      </c>
      <c r="I30" s="102">
        <v>568</v>
      </c>
      <c r="J30" s="102">
        <v>687</v>
      </c>
      <c r="K30" s="178">
        <v>454</v>
      </c>
      <c r="L30" s="215">
        <v>583</v>
      </c>
    </row>
    <row r="31" spans="1:12" ht="18" customHeight="1" x14ac:dyDescent="0.3">
      <c r="A31" s="33"/>
      <c r="B31" s="100" t="s">
        <v>7</v>
      </c>
      <c r="C31" s="106">
        <f t="shared" ref="C31" si="92">SUM(C29:C30)</f>
        <v>1917</v>
      </c>
      <c r="D31" s="106">
        <f t="shared" ref="D31" si="93">SUM(D29:D30)</f>
        <v>1930</v>
      </c>
      <c r="E31" s="106">
        <f t="shared" ref="E31" si="94">SUM(E29:E30)</f>
        <v>1880</v>
      </c>
      <c r="F31" s="106">
        <f t="shared" ref="F31" si="95">SUM(F29:F30)</f>
        <v>1847</v>
      </c>
      <c r="G31" s="106">
        <f t="shared" ref="G31" si="96">SUM(G29:G30)</f>
        <v>1915</v>
      </c>
      <c r="H31" s="106">
        <f t="shared" ref="H31" si="97">SUM(H29:H30)</f>
        <v>1865</v>
      </c>
      <c r="I31" s="106">
        <f t="shared" ref="I31" si="98">SUM(I29:I30)</f>
        <v>1798</v>
      </c>
      <c r="J31" s="106">
        <f t="shared" ref="J31" si="99">SUM(J29:J30)</f>
        <v>2294</v>
      </c>
      <c r="K31" s="178">
        <f t="shared" ref="K31:L31" si="100">SUM(K29:K30)</f>
        <v>1473</v>
      </c>
      <c r="L31" s="178">
        <f t="shared" si="100"/>
        <v>1962</v>
      </c>
    </row>
    <row r="32" spans="1:12" ht="18" customHeight="1" x14ac:dyDescent="0.3">
      <c r="A32" s="33"/>
      <c r="B32" s="107" t="s">
        <v>8</v>
      </c>
      <c r="C32" s="112">
        <f t="shared" ref="C32" si="101">C29/C31</f>
        <v>0.70266040688575904</v>
      </c>
      <c r="D32" s="112">
        <f t="shared" ref="D32" si="102">D29/D31</f>
        <v>0.69637305699481866</v>
      </c>
      <c r="E32" s="112">
        <f t="shared" ref="E32" si="103">E29/E31</f>
        <v>0.69946808510638303</v>
      </c>
      <c r="F32" s="112">
        <f t="shared" ref="F32" si="104">F29/F31</f>
        <v>0.70113697888467785</v>
      </c>
      <c r="G32" s="112">
        <f t="shared" ref="G32" si="105">G29/G31</f>
        <v>0.69033942558746741</v>
      </c>
      <c r="H32" s="112">
        <f t="shared" ref="H32" si="106">H29/H31</f>
        <v>0.68579088471849869</v>
      </c>
      <c r="I32" s="112">
        <f t="shared" ref="I32" si="107">I29/I31</f>
        <v>0.68409343715239157</v>
      </c>
      <c r="J32" s="112">
        <f t="shared" ref="J32" si="108">J29/J31</f>
        <v>0.70052310374891025</v>
      </c>
      <c r="K32" s="177">
        <f t="shared" ref="K32:L32" si="109">K29/K31</f>
        <v>0.69178547182620498</v>
      </c>
      <c r="L32" s="177">
        <f t="shared" si="109"/>
        <v>0.70285423037716621</v>
      </c>
    </row>
    <row r="33" spans="1:12" ht="18" customHeight="1" x14ac:dyDescent="0.3">
      <c r="A33" s="33"/>
      <c r="B33" s="81" t="s">
        <v>9</v>
      </c>
      <c r="C33" s="82">
        <f t="shared" ref="C33:K33" si="110">C30/C31</f>
        <v>0.29733959311424102</v>
      </c>
      <c r="D33" s="82">
        <f t="shared" si="110"/>
        <v>0.30362694300518134</v>
      </c>
      <c r="E33" s="82">
        <f t="shared" si="110"/>
        <v>0.30053191489361702</v>
      </c>
      <c r="F33" s="82">
        <f t="shared" si="110"/>
        <v>0.29886302111532215</v>
      </c>
      <c r="G33" s="82">
        <f t="shared" si="110"/>
        <v>0.30966057441253264</v>
      </c>
      <c r="H33" s="82">
        <f t="shared" si="110"/>
        <v>0.31420911528150136</v>
      </c>
      <c r="I33" s="82">
        <f t="shared" si="110"/>
        <v>0.31590656284760843</v>
      </c>
      <c r="J33" s="82">
        <f t="shared" si="110"/>
        <v>0.29947689625108981</v>
      </c>
      <c r="K33" s="95">
        <f t="shared" si="110"/>
        <v>0.30821452817379497</v>
      </c>
      <c r="L33" s="95">
        <f t="shared" ref="L33" si="111">L30/L31</f>
        <v>0.29714576962283384</v>
      </c>
    </row>
    <row r="34" spans="1:12" ht="18" customHeight="1" x14ac:dyDescent="0.3">
      <c r="A34" s="25" t="s">
        <v>15</v>
      </c>
      <c r="B34" s="100" t="s">
        <v>5</v>
      </c>
      <c r="C34" s="101">
        <v>308</v>
      </c>
      <c r="D34" s="101">
        <v>323</v>
      </c>
      <c r="E34" s="101">
        <v>332</v>
      </c>
      <c r="F34" s="102">
        <v>283</v>
      </c>
      <c r="G34" s="102">
        <v>405</v>
      </c>
      <c r="H34" s="102">
        <v>394</v>
      </c>
      <c r="I34" s="102">
        <v>449</v>
      </c>
      <c r="J34" s="102">
        <v>453</v>
      </c>
      <c r="K34" s="176">
        <v>454</v>
      </c>
      <c r="L34" s="214">
        <v>453</v>
      </c>
    </row>
    <row r="35" spans="1:12" ht="18" customHeight="1" x14ac:dyDescent="0.3">
      <c r="A35" s="33"/>
      <c r="B35" s="100" t="s">
        <v>6</v>
      </c>
      <c r="C35" s="101">
        <v>267</v>
      </c>
      <c r="D35" s="101">
        <v>316</v>
      </c>
      <c r="E35" s="101">
        <v>294</v>
      </c>
      <c r="F35" s="102">
        <v>306</v>
      </c>
      <c r="G35" s="102">
        <v>315</v>
      </c>
      <c r="H35" s="102">
        <v>362</v>
      </c>
      <c r="I35" s="102">
        <v>340</v>
      </c>
      <c r="J35" s="102">
        <v>345</v>
      </c>
      <c r="K35" s="176">
        <v>351</v>
      </c>
      <c r="L35" s="214">
        <v>346</v>
      </c>
    </row>
    <row r="36" spans="1:12" ht="18" customHeight="1" x14ac:dyDescent="0.3">
      <c r="A36" s="33"/>
      <c r="B36" s="100" t="s">
        <v>7</v>
      </c>
      <c r="C36" s="101">
        <f t="shared" ref="C36" si="112">SUM(C34:C35)</f>
        <v>575</v>
      </c>
      <c r="D36" s="101">
        <f t="shared" ref="D36" si="113">SUM(D34:D35)</f>
        <v>639</v>
      </c>
      <c r="E36" s="101">
        <f t="shared" ref="E36" si="114">SUM(E34:E35)</f>
        <v>626</v>
      </c>
      <c r="F36" s="101">
        <f t="shared" ref="F36" si="115">SUM(F34:F35)</f>
        <v>589</v>
      </c>
      <c r="G36" s="101">
        <f t="shared" ref="G36" si="116">SUM(G34:G35)</f>
        <v>720</v>
      </c>
      <c r="H36" s="101">
        <f t="shared" ref="H36" si="117">SUM(H34:H35)</f>
        <v>756</v>
      </c>
      <c r="I36" s="101">
        <f t="shared" ref="I36" si="118">SUM(I34:I35)</f>
        <v>789</v>
      </c>
      <c r="J36" s="101">
        <f t="shared" ref="J36" si="119">SUM(J34:J35)</f>
        <v>798</v>
      </c>
      <c r="K36" s="176">
        <f t="shared" ref="K36:L36" si="120">SUM(K34:K35)</f>
        <v>805</v>
      </c>
      <c r="L36" s="176">
        <f t="shared" si="120"/>
        <v>799</v>
      </c>
    </row>
    <row r="37" spans="1:12" ht="18" customHeight="1" x14ac:dyDescent="0.3">
      <c r="A37" s="33"/>
      <c r="B37" s="107" t="s">
        <v>8</v>
      </c>
      <c r="C37" s="112">
        <f t="shared" ref="C37" si="121">C34/C36</f>
        <v>0.53565217391304343</v>
      </c>
      <c r="D37" s="112">
        <f t="shared" ref="D37" si="122">D34/D36</f>
        <v>0.50547730829420967</v>
      </c>
      <c r="E37" s="112">
        <f t="shared" ref="E37" si="123">E34/E36</f>
        <v>0.53035143769968052</v>
      </c>
      <c r="F37" s="112">
        <f t="shared" ref="F37" si="124">F34/F36</f>
        <v>0.48047538200339557</v>
      </c>
      <c r="G37" s="112">
        <f t="shared" ref="G37" si="125">G34/G36</f>
        <v>0.5625</v>
      </c>
      <c r="H37" s="112">
        <f t="shared" ref="H37" si="126">H34/H36</f>
        <v>0.52116402116402116</v>
      </c>
      <c r="I37" s="112">
        <f t="shared" ref="I37" si="127">I34/I36</f>
        <v>0.56907477820025354</v>
      </c>
      <c r="J37" s="112">
        <f t="shared" ref="J37" si="128">J34/J36</f>
        <v>0.56766917293233088</v>
      </c>
      <c r="K37" s="177">
        <f t="shared" ref="K37:L37" si="129">K34/K36</f>
        <v>0.56397515527950315</v>
      </c>
      <c r="L37" s="177">
        <f t="shared" si="129"/>
        <v>0.5669586983729662</v>
      </c>
    </row>
    <row r="38" spans="1:12" ht="18" customHeight="1" x14ac:dyDescent="0.3">
      <c r="A38" s="33"/>
      <c r="B38" s="81" t="s">
        <v>9</v>
      </c>
      <c r="C38" s="82">
        <f t="shared" ref="C38:K38" si="130">C35/C36</f>
        <v>0.46434782608695652</v>
      </c>
      <c r="D38" s="82">
        <f t="shared" si="130"/>
        <v>0.49452269170579027</v>
      </c>
      <c r="E38" s="82">
        <f t="shared" si="130"/>
        <v>0.46964856230031948</v>
      </c>
      <c r="F38" s="82">
        <f t="shared" si="130"/>
        <v>0.51952461799660443</v>
      </c>
      <c r="G38" s="82">
        <f t="shared" si="130"/>
        <v>0.4375</v>
      </c>
      <c r="H38" s="82">
        <f t="shared" si="130"/>
        <v>0.47883597883597884</v>
      </c>
      <c r="I38" s="82">
        <f t="shared" si="130"/>
        <v>0.43092522179974652</v>
      </c>
      <c r="J38" s="82">
        <f t="shared" si="130"/>
        <v>0.43233082706766918</v>
      </c>
      <c r="K38" s="95">
        <f t="shared" si="130"/>
        <v>0.43602484472049691</v>
      </c>
      <c r="L38" s="95">
        <f t="shared" ref="L38" si="131">L35/L36</f>
        <v>0.4330413016270338</v>
      </c>
    </row>
    <row r="39" spans="1:12" ht="18" customHeight="1" x14ac:dyDescent="0.3">
      <c r="A39" s="88" t="s">
        <v>16</v>
      </c>
      <c r="B39" s="108" t="s">
        <v>5</v>
      </c>
      <c r="C39" s="106">
        <f t="shared" ref="C39:K39" si="132">SUM(C4+C9+C14+C19+C24+C29+C34)</f>
        <v>2810</v>
      </c>
      <c r="D39" s="106">
        <f t="shared" si="132"/>
        <v>2782</v>
      </c>
      <c r="E39" s="106">
        <f t="shared" si="132"/>
        <v>2735</v>
      </c>
      <c r="F39" s="104">
        <f t="shared" si="132"/>
        <v>2647</v>
      </c>
      <c r="G39" s="104">
        <f t="shared" si="132"/>
        <v>2867</v>
      </c>
      <c r="H39" s="104">
        <f t="shared" si="132"/>
        <v>2908</v>
      </c>
      <c r="I39" s="104">
        <f t="shared" si="132"/>
        <v>2955</v>
      </c>
      <c r="J39" s="104">
        <f t="shared" si="132"/>
        <v>3266</v>
      </c>
      <c r="K39" s="105">
        <f t="shared" si="132"/>
        <v>2889</v>
      </c>
      <c r="L39" s="105">
        <f t="shared" ref="L39" si="133">SUM(L4+L9+L14+L19+L24+L29+L34)</f>
        <v>3186</v>
      </c>
    </row>
    <row r="40" spans="1:12" ht="18" customHeight="1" x14ac:dyDescent="0.3">
      <c r="A40" s="109"/>
      <c r="B40" s="108" t="s">
        <v>6</v>
      </c>
      <c r="C40" s="106">
        <f t="shared" ref="C40:K40" si="134">SUM(C5+C10+C15+C20+C25+C30+C35)</f>
        <v>1955</v>
      </c>
      <c r="D40" s="106">
        <f t="shared" si="134"/>
        <v>1934</v>
      </c>
      <c r="E40" s="106">
        <f t="shared" si="134"/>
        <v>1872</v>
      </c>
      <c r="F40" s="104">
        <f t="shared" si="134"/>
        <v>1883</v>
      </c>
      <c r="G40" s="104">
        <f t="shared" si="134"/>
        <v>1919</v>
      </c>
      <c r="H40" s="104">
        <f t="shared" si="134"/>
        <v>1989</v>
      </c>
      <c r="I40" s="104">
        <f t="shared" si="134"/>
        <v>2043</v>
      </c>
      <c r="J40" s="104">
        <f t="shared" si="134"/>
        <v>2150</v>
      </c>
      <c r="K40" s="105">
        <f t="shared" si="134"/>
        <v>1945</v>
      </c>
      <c r="L40" s="105">
        <f t="shared" ref="L40" si="135">SUM(L5+L10+L15+L20+L25+L30+L35)</f>
        <v>2101</v>
      </c>
    </row>
    <row r="41" spans="1:12" ht="18" customHeight="1" x14ac:dyDescent="0.3">
      <c r="A41" s="109"/>
      <c r="B41" s="108" t="s">
        <v>7</v>
      </c>
      <c r="C41" s="106">
        <f t="shared" ref="C41:K41" si="136">SUM(C39:C40)</f>
        <v>4765</v>
      </c>
      <c r="D41" s="106">
        <f t="shared" si="136"/>
        <v>4716</v>
      </c>
      <c r="E41" s="106">
        <f t="shared" si="136"/>
        <v>4607</v>
      </c>
      <c r="F41" s="106">
        <f t="shared" si="136"/>
        <v>4530</v>
      </c>
      <c r="G41" s="106">
        <f t="shared" si="136"/>
        <v>4786</v>
      </c>
      <c r="H41" s="106">
        <f t="shared" si="136"/>
        <v>4897</v>
      </c>
      <c r="I41" s="106">
        <f t="shared" si="136"/>
        <v>4998</v>
      </c>
      <c r="J41" s="106">
        <f t="shared" si="136"/>
        <v>5416</v>
      </c>
      <c r="K41" s="178">
        <f t="shared" si="136"/>
        <v>4834</v>
      </c>
      <c r="L41" s="178">
        <f t="shared" ref="L41" si="137">SUM(L39:L40)</f>
        <v>5287</v>
      </c>
    </row>
    <row r="42" spans="1:12" ht="18" customHeight="1" x14ac:dyDescent="0.3">
      <c r="A42" s="109"/>
      <c r="B42" s="110" t="s">
        <v>8</v>
      </c>
      <c r="C42" s="112">
        <f t="shared" ref="C42" si="138">C39/C41</f>
        <v>0.5897166841552991</v>
      </c>
      <c r="D42" s="112">
        <f t="shared" ref="D42" si="139">D39/D41</f>
        <v>0.58990670059372352</v>
      </c>
      <c r="E42" s="112">
        <f t="shared" ref="E42" si="140">E39/E41</f>
        <v>0.59366181897113091</v>
      </c>
      <c r="F42" s="112">
        <f t="shared" ref="F42" si="141">F39/F41</f>
        <v>0.58432671081677701</v>
      </c>
      <c r="G42" s="112">
        <f t="shared" ref="G42" si="142">G39/G41</f>
        <v>0.59903886335144174</v>
      </c>
      <c r="H42" s="112">
        <f t="shared" ref="H42" si="143">H39/H41</f>
        <v>0.59383295895446186</v>
      </c>
      <c r="I42" s="112">
        <f t="shared" ref="I42" si="144">I39/I41</f>
        <v>0.59123649459783911</v>
      </c>
      <c r="J42" s="112">
        <f t="shared" ref="J42" si="145">J39/J41</f>
        <v>0.60302806499261452</v>
      </c>
      <c r="K42" s="177">
        <f t="shared" ref="K42:L42" si="146">K39/K41</f>
        <v>0.59764170459247001</v>
      </c>
      <c r="L42" s="177">
        <f t="shared" si="146"/>
        <v>0.60261017590315868</v>
      </c>
    </row>
    <row r="43" spans="1:12" ht="18" customHeight="1" x14ac:dyDescent="0.3">
      <c r="A43" s="111"/>
      <c r="B43" s="86" t="s">
        <v>9</v>
      </c>
      <c r="C43" s="51">
        <f t="shared" ref="C43:K43" si="147">C40/C41</f>
        <v>0.41028331584470096</v>
      </c>
      <c r="D43" s="51">
        <f t="shared" si="147"/>
        <v>0.41009329940627648</v>
      </c>
      <c r="E43" s="51">
        <f t="shared" si="147"/>
        <v>0.40633818102886909</v>
      </c>
      <c r="F43" s="51">
        <f t="shared" si="147"/>
        <v>0.41567328918322294</v>
      </c>
      <c r="G43" s="51">
        <f t="shared" si="147"/>
        <v>0.40096113664855831</v>
      </c>
      <c r="H43" s="51">
        <f t="shared" si="147"/>
        <v>0.40616704104553808</v>
      </c>
      <c r="I43" s="51">
        <f t="shared" si="147"/>
        <v>0.40876350540216089</v>
      </c>
      <c r="J43" s="51">
        <f t="shared" si="147"/>
        <v>0.39697193500738553</v>
      </c>
      <c r="K43" s="3">
        <f t="shared" si="147"/>
        <v>0.40235829540752999</v>
      </c>
      <c r="L43" s="3">
        <f t="shared" ref="L43" si="148">L40/L41</f>
        <v>0.39738982409684132</v>
      </c>
    </row>
    <row r="44" spans="1:12" ht="14.5" x14ac:dyDescent="0.35">
      <c r="A44" s="7"/>
    </row>
    <row r="45" spans="1:12" s="6" customFormat="1" ht="16" customHeight="1" x14ac:dyDescent="0.35">
      <c r="A45" s="8" t="s">
        <v>17</v>
      </c>
    </row>
    <row r="46" spans="1:12" s="6" customFormat="1" ht="14.5" x14ac:dyDescent="0.35">
      <c r="A46" s="7" t="s">
        <v>34</v>
      </c>
    </row>
    <row r="47" spans="1:12" ht="14.5" x14ac:dyDescent="0.35">
      <c r="A47" s="7"/>
    </row>
    <row r="48" spans="1:12" ht="14.5" x14ac:dyDescent="0.35">
      <c r="A48" s="7"/>
    </row>
  </sheetData>
  <pageMargins left="0.75" right="0.75" top="1" bottom="1" header="0.51180555555555496" footer="0.51180555555555496"/>
  <pageSetup paperSize="9" scale="62" firstPageNumber="0" orientation="portrait" r:id="rId1"/>
  <rowBreaks count="1" manualBreakCount="1">
    <brk id="44" max="16383" man="1"/>
  </rowBreaks>
  <colBreaks count="1" manualBreakCount="1">
    <brk id="4" max="1048575" man="1"/>
  </colBreaks>
  <ignoredErrors>
    <ignoredError sqref="C3:K3" numberStoredAsText="1"/>
    <ignoredError sqref="L6" formulaRange="1"/>
  </ignoredErrors>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8"/>
  <sheetViews>
    <sheetView zoomScaleNormal="100" workbookViewId="0">
      <selection activeCell="N15" sqref="N15"/>
    </sheetView>
  </sheetViews>
  <sheetFormatPr baseColWidth="10" defaultColWidth="8.83203125" defaultRowHeight="13" x14ac:dyDescent="0.3"/>
  <cols>
    <col min="1" max="1" width="10.58203125" style="6" customWidth="1"/>
    <col min="2" max="5" width="10.58203125" style="13" customWidth="1"/>
    <col min="6" max="12" width="10.58203125" style="14" customWidth="1"/>
    <col min="13" max="1017" width="10.5" style="13" customWidth="1"/>
    <col min="1018" max="16384" width="8.83203125" style="13"/>
  </cols>
  <sheetData>
    <row r="1" spans="1:12" s="10" customFormat="1" ht="30.65" customHeight="1" x14ac:dyDescent="0.35">
      <c r="A1" s="9" t="s">
        <v>192</v>
      </c>
    </row>
    <row r="2" spans="1:12" s="4" customFormat="1" ht="23.5" customHeight="1" x14ac:dyDescent="0.35">
      <c r="A2" s="4" t="s">
        <v>1</v>
      </c>
    </row>
    <row r="3" spans="1:12" s="5" customFormat="1" ht="18" customHeight="1" x14ac:dyDescent="0.3">
      <c r="A3" s="97" t="s">
        <v>2</v>
      </c>
      <c r="B3" s="97" t="s">
        <v>3</v>
      </c>
      <c r="C3" s="98" t="s">
        <v>86</v>
      </c>
      <c r="D3" s="98" t="s">
        <v>87</v>
      </c>
      <c r="E3" s="98" t="s">
        <v>88</v>
      </c>
      <c r="F3" s="98" t="s">
        <v>89</v>
      </c>
      <c r="G3" s="98" t="s">
        <v>90</v>
      </c>
      <c r="H3" s="98" t="s">
        <v>91</v>
      </c>
      <c r="I3" s="98" t="s">
        <v>92</v>
      </c>
      <c r="J3" s="98" t="s">
        <v>93</v>
      </c>
      <c r="K3" s="99" t="s">
        <v>94</v>
      </c>
      <c r="L3" s="99">
        <v>2025</v>
      </c>
    </row>
    <row r="4" spans="1:12" ht="18" customHeight="1" x14ac:dyDescent="0.3">
      <c r="A4" s="25" t="s">
        <v>4</v>
      </c>
      <c r="B4" s="100" t="s">
        <v>5</v>
      </c>
      <c r="C4" s="101">
        <v>41</v>
      </c>
      <c r="D4" s="101">
        <v>42</v>
      </c>
      <c r="E4" s="101">
        <v>38</v>
      </c>
      <c r="F4" s="102">
        <v>47</v>
      </c>
      <c r="G4" s="102">
        <v>41</v>
      </c>
      <c r="H4" s="102">
        <v>42</v>
      </c>
      <c r="I4" s="102">
        <v>47</v>
      </c>
      <c r="J4" s="102">
        <v>41</v>
      </c>
      <c r="K4" s="103">
        <v>42</v>
      </c>
      <c r="L4" s="212">
        <v>40</v>
      </c>
    </row>
    <row r="5" spans="1:12" ht="18" customHeight="1" x14ac:dyDescent="0.3">
      <c r="A5" s="33"/>
      <c r="B5" s="100" t="s">
        <v>6</v>
      </c>
      <c r="C5" s="101">
        <v>43</v>
      </c>
      <c r="D5" s="101">
        <v>39</v>
      </c>
      <c r="E5" s="101">
        <v>45</v>
      </c>
      <c r="F5" s="102">
        <v>46</v>
      </c>
      <c r="G5" s="102">
        <v>41</v>
      </c>
      <c r="H5" s="102">
        <v>36</v>
      </c>
      <c r="I5" s="102">
        <v>39</v>
      </c>
      <c r="J5" s="102">
        <v>42</v>
      </c>
      <c r="K5" s="103">
        <v>42</v>
      </c>
      <c r="L5" s="212">
        <v>46</v>
      </c>
    </row>
    <row r="6" spans="1:12" ht="18" customHeight="1" x14ac:dyDescent="0.3">
      <c r="A6" s="33"/>
      <c r="B6" s="100" t="s">
        <v>7</v>
      </c>
      <c r="C6" s="101">
        <f t="shared" ref="C6:K6" si="0">SUM(C4:C5)</f>
        <v>84</v>
      </c>
      <c r="D6" s="101">
        <f t="shared" si="0"/>
        <v>81</v>
      </c>
      <c r="E6" s="101">
        <f t="shared" si="0"/>
        <v>83</v>
      </c>
      <c r="F6" s="102">
        <f t="shared" si="0"/>
        <v>93</v>
      </c>
      <c r="G6" s="102">
        <f t="shared" si="0"/>
        <v>82</v>
      </c>
      <c r="H6" s="102">
        <f t="shared" si="0"/>
        <v>78</v>
      </c>
      <c r="I6" s="102">
        <f t="shared" si="0"/>
        <v>86</v>
      </c>
      <c r="J6" s="102">
        <f t="shared" si="0"/>
        <v>83</v>
      </c>
      <c r="K6" s="103">
        <f t="shared" si="0"/>
        <v>84</v>
      </c>
      <c r="L6" s="103">
        <f t="shared" ref="L6" si="1">SUM(L4:L5)</f>
        <v>86</v>
      </c>
    </row>
    <row r="7" spans="1:12" ht="18" customHeight="1" x14ac:dyDescent="0.3">
      <c r="A7" s="33"/>
      <c r="B7" s="107" t="s">
        <v>8</v>
      </c>
      <c r="C7" s="112">
        <f t="shared" ref="C7:K7" si="2">C4/C6</f>
        <v>0.48809523809523808</v>
      </c>
      <c r="D7" s="112">
        <f t="shared" si="2"/>
        <v>0.51851851851851849</v>
      </c>
      <c r="E7" s="112">
        <f t="shared" si="2"/>
        <v>0.45783132530120479</v>
      </c>
      <c r="F7" s="113">
        <f t="shared" si="2"/>
        <v>0.5053763440860215</v>
      </c>
      <c r="G7" s="113">
        <f t="shared" si="2"/>
        <v>0.5</v>
      </c>
      <c r="H7" s="113">
        <f t="shared" si="2"/>
        <v>0.53846153846153844</v>
      </c>
      <c r="I7" s="113">
        <f t="shared" si="2"/>
        <v>0.54651162790697672</v>
      </c>
      <c r="J7" s="113">
        <f t="shared" si="2"/>
        <v>0.49397590361445781</v>
      </c>
      <c r="K7" s="114">
        <f t="shared" si="2"/>
        <v>0.5</v>
      </c>
      <c r="L7" s="114">
        <f t="shared" ref="L7" si="3">L4/L6</f>
        <v>0.46511627906976744</v>
      </c>
    </row>
    <row r="8" spans="1:12" ht="18" customHeight="1" x14ac:dyDescent="0.3">
      <c r="A8" s="33"/>
      <c r="B8" s="81" t="s">
        <v>9</v>
      </c>
      <c r="C8" s="82">
        <f t="shared" ref="C8:K8" si="4">C5/C6</f>
        <v>0.51190476190476186</v>
      </c>
      <c r="D8" s="82">
        <f t="shared" si="4"/>
        <v>0.48148148148148145</v>
      </c>
      <c r="E8" s="82">
        <f t="shared" si="4"/>
        <v>0.54216867469879515</v>
      </c>
      <c r="F8" s="82">
        <f t="shared" si="4"/>
        <v>0.4946236559139785</v>
      </c>
      <c r="G8" s="82">
        <f t="shared" si="4"/>
        <v>0.5</v>
      </c>
      <c r="H8" s="82">
        <f t="shared" si="4"/>
        <v>0.46153846153846156</v>
      </c>
      <c r="I8" s="82">
        <f t="shared" si="4"/>
        <v>0.45348837209302323</v>
      </c>
      <c r="J8" s="82">
        <f t="shared" si="4"/>
        <v>0.50602409638554213</v>
      </c>
      <c r="K8" s="95">
        <f t="shared" si="4"/>
        <v>0.5</v>
      </c>
      <c r="L8" s="95">
        <f t="shared" ref="L8" si="5">L5/L6</f>
        <v>0.53488372093023251</v>
      </c>
    </row>
    <row r="9" spans="1:12" ht="18" customHeight="1" x14ac:dyDescent="0.3">
      <c r="A9" s="25" t="s">
        <v>10</v>
      </c>
      <c r="B9" s="100" t="s">
        <v>5</v>
      </c>
      <c r="C9" s="101">
        <v>267</v>
      </c>
      <c r="D9" s="101">
        <v>251</v>
      </c>
      <c r="E9" s="101">
        <v>247</v>
      </c>
      <c r="F9" s="102">
        <v>247</v>
      </c>
      <c r="G9" s="102">
        <v>254</v>
      </c>
      <c r="H9" s="102">
        <v>264</v>
      </c>
      <c r="I9" s="102">
        <v>275</v>
      </c>
      <c r="J9" s="102">
        <v>265</v>
      </c>
      <c r="K9" s="103">
        <v>255</v>
      </c>
      <c r="L9" s="212">
        <v>259</v>
      </c>
    </row>
    <row r="10" spans="1:12" ht="18" customHeight="1" x14ac:dyDescent="0.3">
      <c r="A10" s="33"/>
      <c r="B10" s="100" t="s">
        <v>6</v>
      </c>
      <c r="C10" s="101">
        <v>312</v>
      </c>
      <c r="D10" s="101">
        <v>316</v>
      </c>
      <c r="E10" s="101">
        <v>305</v>
      </c>
      <c r="F10" s="102">
        <v>326</v>
      </c>
      <c r="G10" s="102">
        <v>321</v>
      </c>
      <c r="H10" s="102">
        <v>307</v>
      </c>
      <c r="I10" s="102">
        <v>294</v>
      </c>
      <c r="J10" s="102">
        <v>266</v>
      </c>
      <c r="K10" s="103">
        <v>249</v>
      </c>
      <c r="L10" s="212">
        <v>259</v>
      </c>
    </row>
    <row r="11" spans="1:12" ht="18" customHeight="1" x14ac:dyDescent="0.3">
      <c r="A11" s="33"/>
      <c r="B11" s="100" t="s">
        <v>7</v>
      </c>
      <c r="C11" s="101">
        <f t="shared" ref="C11:K11" si="6">SUM(C9:C10)</f>
        <v>579</v>
      </c>
      <c r="D11" s="101">
        <f t="shared" si="6"/>
        <v>567</v>
      </c>
      <c r="E11" s="101">
        <f t="shared" si="6"/>
        <v>552</v>
      </c>
      <c r="F11" s="102">
        <f t="shared" si="6"/>
        <v>573</v>
      </c>
      <c r="G11" s="102">
        <f t="shared" si="6"/>
        <v>575</v>
      </c>
      <c r="H11" s="102">
        <f t="shared" si="6"/>
        <v>571</v>
      </c>
      <c r="I11" s="102">
        <f t="shared" si="6"/>
        <v>569</v>
      </c>
      <c r="J11" s="102">
        <f t="shared" si="6"/>
        <v>531</v>
      </c>
      <c r="K11" s="103">
        <f t="shared" si="6"/>
        <v>504</v>
      </c>
      <c r="L11" s="103">
        <f t="shared" ref="L11" si="7">SUM(L9:L10)</f>
        <v>518</v>
      </c>
    </row>
    <row r="12" spans="1:12" ht="18" customHeight="1" x14ac:dyDescent="0.3">
      <c r="A12" s="33"/>
      <c r="B12" s="107" t="s">
        <v>8</v>
      </c>
      <c r="C12" s="112">
        <f t="shared" ref="C12:K12" si="8">C9/C11</f>
        <v>0.46113989637305697</v>
      </c>
      <c r="D12" s="112">
        <f t="shared" si="8"/>
        <v>0.44268077601410932</v>
      </c>
      <c r="E12" s="112">
        <f t="shared" si="8"/>
        <v>0.44746376811594202</v>
      </c>
      <c r="F12" s="113">
        <f t="shared" si="8"/>
        <v>0.43106457242582896</v>
      </c>
      <c r="G12" s="113">
        <f t="shared" si="8"/>
        <v>0.44173913043478263</v>
      </c>
      <c r="H12" s="113">
        <f t="shared" si="8"/>
        <v>0.46234676007005254</v>
      </c>
      <c r="I12" s="113">
        <f t="shared" si="8"/>
        <v>0.48330404217926187</v>
      </c>
      <c r="J12" s="113">
        <f t="shared" si="8"/>
        <v>0.49905838041431261</v>
      </c>
      <c r="K12" s="114">
        <f t="shared" si="8"/>
        <v>0.50595238095238093</v>
      </c>
      <c r="L12" s="114">
        <f t="shared" ref="L12" si="9">L9/L11</f>
        <v>0.5</v>
      </c>
    </row>
    <row r="13" spans="1:12" ht="18" customHeight="1" x14ac:dyDescent="0.3">
      <c r="A13" s="33"/>
      <c r="B13" s="81" t="s">
        <v>9</v>
      </c>
      <c r="C13" s="82">
        <f t="shared" ref="C13:K13" si="10">C10/C11</f>
        <v>0.53886010362694303</v>
      </c>
      <c r="D13" s="82">
        <f t="shared" si="10"/>
        <v>0.55731922398589062</v>
      </c>
      <c r="E13" s="82">
        <f t="shared" si="10"/>
        <v>0.55253623188405798</v>
      </c>
      <c r="F13" s="82">
        <f t="shared" si="10"/>
        <v>0.56893542757417104</v>
      </c>
      <c r="G13" s="82">
        <f t="shared" si="10"/>
        <v>0.55826086956521737</v>
      </c>
      <c r="H13" s="82">
        <f t="shared" si="10"/>
        <v>0.53765323992994751</v>
      </c>
      <c r="I13" s="82">
        <f t="shared" si="10"/>
        <v>0.51669595782073818</v>
      </c>
      <c r="J13" s="82">
        <f t="shared" si="10"/>
        <v>0.50094161958568739</v>
      </c>
      <c r="K13" s="95">
        <f t="shared" si="10"/>
        <v>0.49404761904761907</v>
      </c>
      <c r="L13" s="95">
        <f t="shared" ref="L13" si="11">L10/L11</f>
        <v>0.5</v>
      </c>
    </row>
    <row r="14" spans="1:12" ht="18" customHeight="1" x14ac:dyDescent="0.3">
      <c r="A14" s="25" t="s">
        <v>11</v>
      </c>
      <c r="B14" s="100" t="s">
        <v>5</v>
      </c>
      <c r="C14" s="101">
        <v>93</v>
      </c>
      <c r="D14" s="101">
        <v>93</v>
      </c>
      <c r="E14" s="101">
        <v>101</v>
      </c>
      <c r="F14" s="102">
        <v>110</v>
      </c>
      <c r="G14" s="102">
        <v>114</v>
      </c>
      <c r="H14" s="102">
        <v>130</v>
      </c>
      <c r="I14" s="102">
        <v>135</v>
      </c>
      <c r="J14" s="102">
        <v>138</v>
      </c>
      <c r="K14" s="103">
        <v>142</v>
      </c>
      <c r="L14" s="212">
        <v>142</v>
      </c>
    </row>
    <row r="15" spans="1:12" ht="18" customHeight="1" x14ac:dyDescent="0.3">
      <c r="A15" s="33"/>
      <c r="B15" s="100" t="s">
        <v>6</v>
      </c>
      <c r="C15" s="101">
        <v>232</v>
      </c>
      <c r="D15" s="101">
        <v>238</v>
      </c>
      <c r="E15" s="101">
        <v>223</v>
      </c>
      <c r="F15" s="102">
        <v>220</v>
      </c>
      <c r="G15" s="102">
        <v>229</v>
      </c>
      <c r="H15" s="102">
        <v>212</v>
      </c>
      <c r="I15" s="102">
        <v>208</v>
      </c>
      <c r="J15" s="102">
        <v>218</v>
      </c>
      <c r="K15" s="103">
        <v>203</v>
      </c>
      <c r="L15" s="212">
        <v>212</v>
      </c>
    </row>
    <row r="16" spans="1:12" ht="18" customHeight="1" x14ac:dyDescent="0.3">
      <c r="A16" s="33"/>
      <c r="B16" s="100" t="s">
        <v>7</v>
      </c>
      <c r="C16" s="101">
        <f t="shared" ref="C16:K16" si="12">SUM(C14:C15)</f>
        <v>325</v>
      </c>
      <c r="D16" s="101">
        <f t="shared" si="12"/>
        <v>331</v>
      </c>
      <c r="E16" s="101">
        <f t="shared" si="12"/>
        <v>324</v>
      </c>
      <c r="F16" s="102">
        <f t="shared" si="12"/>
        <v>330</v>
      </c>
      <c r="G16" s="102">
        <f t="shared" si="12"/>
        <v>343</v>
      </c>
      <c r="H16" s="102">
        <f t="shared" si="12"/>
        <v>342</v>
      </c>
      <c r="I16" s="102">
        <f t="shared" si="12"/>
        <v>343</v>
      </c>
      <c r="J16" s="102">
        <f t="shared" si="12"/>
        <v>356</v>
      </c>
      <c r="K16" s="103">
        <f t="shared" si="12"/>
        <v>345</v>
      </c>
      <c r="L16" s="103">
        <f t="shared" ref="L16" si="13">SUM(L14:L15)</f>
        <v>354</v>
      </c>
    </row>
    <row r="17" spans="1:12" ht="18" customHeight="1" x14ac:dyDescent="0.3">
      <c r="A17" s="33"/>
      <c r="B17" s="107" t="s">
        <v>8</v>
      </c>
      <c r="C17" s="112">
        <f t="shared" ref="C17:K17" si="14">C14/C16</f>
        <v>0.28615384615384615</v>
      </c>
      <c r="D17" s="112">
        <f t="shared" si="14"/>
        <v>0.2809667673716012</v>
      </c>
      <c r="E17" s="112">
        <f t="shared" si="14"/>
        <v>0.31172839506172839</v>
      </c>
      <c r="F17" s="113">
        <f t="shared" si="14"/>
        <v>0.33333333333333331</v>
      </c>
      <c r="G17" s="113">
        <f t="shared" si="14"/>
        <v>0.33236151603498543</v>
      </c>
      <c r="H17" s="113">
        <f t="shared" si="14"/>
        <v>0.38011695906432746</v>
      </c>
      <c r="I17" s="113">
        <f t="shared" si="14"/>
        <v>0.39358600583090381</v>
      </c>
      <c r="J17" s="113">
        <f t="shared" si="14"/>
        <v>0.38764044943820225</v>
      </c>
      <c r="K17" s="114">
        <f t="shared" si="14"/>
        <v>0.4115942028985507</v>
      </c>
      <c r="L17" s="114">
        <f t="shared" ref="L17" si="15">L14/L16</f>
        <v>0.40112994350282488</v>
      </c>
    </row>
    <row r="18" spans="1:12" ht="18" customHeight="1" x14ac:dyDescent="0.3">
      <c r="A18" s="33"/>
      <c r="B18" s="81" t="s">
        <v>9</v>
      </c>
      <c r="C18" s="82">
        <f t="shared" ref="C18:K18" si="16">C15/C16</f>
        <v>0.7138461538461538</v>
      </c>
      <c r="D18" s="82">
        <f t="shared" si="16"/>
        <v>0.7190332326283988</v>
      </c>
      <c r="E18" s="82">
        <f t="shared" si="16"/>
        <v>0.68827160493827155</v>
      </c>
      <c r="F18" s="82">
        <f t="shared" si="16"/>
        <v>0.66666666666666663</v>
      </c>
      <c r="G18" s="82">
        <f t="shared" si="16"/>
        <v>0.66763848396501457</v>
      </c>
      <c r="H18" s="82">
        <f t="shared" si="16"/>
        <v>0.61988304093567248</v>
      </c>
      <c r="I18" s="82">
        <f t="shared" si="16"/>
        <v>0.60641399416909625</v>
      </c>
      <c r="J18" s="82">
        <f t="shared" si="16"/>
        <v>0.61235955056179781</v>
      </c>
      <c r="K18" s="95">
        <f t="shared" si="16"/>
        <v>0.58840579710144925</v>
      </c>
      <c r="L18" s="95">
        <f t="shared" ref="L18" si="17">L15/L16</f>
        <v>0.59887005649717517</v>
      </c>
    </row>
    <row r="19" spans="1:12" ht="18" customHeight="1" x14ac:dyDescent="0.3">
      <c r="A19" s="25" t="s">
        <v>12</v>
      </c>
      <c r="B19" s="100" t="s">
        <v>5</v>
      </c>
      <c r="C19" s="106">
        <v>631</v>
      </c>
      <c r="D19" s="106">
        <v>699</v>
      </c>
      <c r="E19" s="106">
        <v>750</v>
      </c>
      <c r="F19" s="104">
        <v>806</v>
      </c>
      <c r="G19" s="104">
        <v>887</v>
      </c>
      <c r="H19" s="104">
        <v>943</v>
      </c>
      <c r="I19" s="104">
        <v>948</v>
      </c>
      <c r="J19" s="104">
        <v>932</v>
      </c>
      <c r="K19" s="105">
        <v>1043</v>
      </c>
      <c r="L19" s="213">
        <v>1120</v>
      </c>
    </row>
    <row r="20" spans="1:12" ht="18" customHeight="1" x14ac:dyDescent="0.3">
      <c r="A20" s="33"/>
      <c r="B20" s="100" t="s">
        <v>6</v>
      </c>
      <c r="C20" s="106">
        <v>532</v>
      </c>
      <c r="D20" s="106">
        <v>519</v>
      </c>
      <c r="E20" s="106">
        <v>540</v>
      </c>
      <c r="F20" s="104">
        <v>582</v>
      </c>
      <c r="G20" s="104">
        <v>657</v>
      </c>
      <c r="H20" s="104">
        <v>664</v>
      </c>
      <c r="I20" s="104">
        <v>672</v>
      </c>
      <c r="J20" s="104">
        <v>620</v>
      </c>
      <c r="K20" s="105">
        <v>692</v>
      </c>
      <c r="L20" s="213">
        <v>738</v>
      </c>
    </row>
    <row r="21" spans="1:12" ht="18" customHeight="1" x14ac:dyDescent="0.3">
      <c r="A21" s="33"/>
      <c r="B21" s="100" t="s">
        <v>7</v>
      </c>
      <c r="C21" s="101">
        <f t="shared" ref="C21:K21" si="18">SUM(C19:C20)</f>
        <v>1163</v>
      </c>
      <c r="D21" s="106">
        <f t="shared" si="18"/>
        <v>1218</v>
      </c>
      <c r="E21" s="106">
        <f t="shared" si="18"/>
        <v>1290</v>
      </c>
      <c r="F21" s="104">
        <f t="shared" si="18"/>
        <v>1388</v>
      </c>
      <c r="G21" s="104">
        <f t="shared" si="18"/>
        <v>1544</v>
      </c>
      <c r="H21" s="104">
        <f t="shared" si="18"/>
        <v>1607</v>
      </c>
      <c r="I21" s="104">
        <f t="shared" si="18"/>
        <v>1620</v>
      </c>
      <c r="J21" s="104">
        <f t="shared" si="18"/>
        <v>1552</v>
      </c>
      <c r="K21" s="105">
        <f t="shared" si="18"/>
        <v>1735</v>
      </c>
      <c r="L21" s="105">
        <f t="shared" ref="L21" si="19">SUM(L19:L20)</f>
        <v>1858</v>
      </c>
    </row>
    <row r="22" spans="1:12" ht="18" customHeight="1" x14ac:dyDescent="0.3">
      <c r="A22" s="33"/>
      <c r="B22" s="107" t="s">
        <v>8</v>
      </c>
      <c r="C22" s="112">
        <f t="shared" ref="C22:K22" si="20">C19/C21</f>
        <v>0.54256233877901983</v>
      </c>
      <c r="D22" s="112">
        <f t="shared" si="20"/>
        <v>0.57389162561576357</v>
      </c>
      <c r="E22" s="112">
        <f t="shared" si="20"/>
        <v>0.58139534883720934</v>
      </c>
      <c r="F22" s="113">
        <f t="shared" si="20"/>
        <v>0.5806916426512968</v>
      </c>
      <c r="G22" s="113">
        <f t="shared" si="20"/>
        <v>0.57448186528497414</v>
      </c>
      <c r="H22" s="113">
        <f t="shared" si="20"/>
        <v>0.58680771624144368</v>
      </c>
      <c r="I22" s="113">
        <f t="shared" si="20"/>
        <v>0.58518518518518514</v>
      </c>
      <c r="J22" s="113">
        <f t="shared" si="20"/>
        <v>0.60051546391752575</v>
      </c>
      <c r="K22" s="114">
        <f t="shared" si="20"/>
        <v>0.60115273775216138</v>
      </c>
      <c r="L22" s="114">
        <f t="shared" ref="L22" si="21">L19/L21</f>
        <v>0.60279870828848225</v>
      </c>
    </row>
    <row r="23" spans="1:12" ht="18" customHeight="1" x14ac:dyDescent="0.3">
      <c r="A23" s="33"/>
      <c r="B23" s="81" t="s">
        <v>9</v>
      </c>
      <c r="C23" s="82">
        <f t="shared" ref="C23:K23" si="22">C20/C21</f>
        <v>0.45743766122098023</v>
      </c>
      <c r="D23" s="82">
        <f t="shared" si="22"/>
        <v>0.42610837438423643</v>
      </c>
      <c r="E23" s="82">
        <f t="shared" si="22"/>
        <v>0.41860465116279072</v>
      </c>
      <c r="F23" s="82">
        <f t="shared" si="22"/>
        <v>0.41930835734870314</v>
      </c>
      <c r="G23" s="82">
        <f t="shared" si="22"/>
        <v>0.42551813471502592</v>
      </c>
      <c r="H23" s="82">
        <f t="shared" si="22"/>
        <v>0.41319228375855632</v>
      </c>
      <c r="I23" s="82">
        <f t="shared" si="22"/>
        <v>0.4148148148148148</v>
      </c>
      <c r="J23" s="82">
        <f t="shared" si="22"/>
        <v>0.39948453608247425</v>
      </c>
      <c r="K23" s="95">
        <f t="shared" si="22"/>
        <v>0.39884726224783862</v>
      </c>
      <c r="L23" s="95">
        <f t="shared" ref="L23" si="23">L20/L21</f>
        <v>0.39720129171151775</v>
      </c>
    </row>
    <row r="24" spans="1:12" ht="18" customHeight="1" x14ac:dyDescent="0.3">
      <c r="A24" s="25" t="s">
        <v>13</v>
      </c>
      <c r="B24" s="100" t="s">
        <v>5</v>
      </c>
      <c r="C24" s="101">
        <v>221</v>
      </c>
      <c r="D24" s="101">
        <v>219</v>
      </c>
      <c r="E24" s="101">
        <v>224</v>
      </c>
      <c r="F24" s="102">
        <v>230</v>
      </c>
      <c r="G24" s="102">
        <v>229</v>
      </c>
      <c r="H24" s="102">
        <v>234</v>
      </c>
      <c r="I24" s="102">
        <v>224</v>
      </c>
      <c r="J24" s="102">
        <v>218</v>
      </c>
      <c r="K24" s="103">
        <v>211</v>
      </c>
      <c r="L24" s="212">
        <v>215</v>
      </c>
    </row>
    <row r="25" spans="1:12" ht="18" customHeight="1" x14ac:dyDescent="0.3">
      <c r="A25" s="33"/>
      <c r="B25" s="100" t="s">
        <v>6</v>
      </c>
      <c r="C25" s="101">
        <v>50</v>
      </c>
      <c r="D25" s="101">
        <v>47</v>
      </c>
      <c r="E25" s="101">
        <v>47</v>
      </c>
      <c r="F25" s="102">
        <v>49</v>
      </c>
      <c r="G25" s="102">
        <v>48</v>
      </c>
      <c r="H25" s="102">
        <v>42</v>
      </c>
      <c r="I25" s="102">
        <v>46</v>
      </c>
      <c r="J25" s="102">
        <v>55</v>
      </c>
      <c r="K25" s="103">
        <v>56</v>
      </c>
      <c r="L25" s="212">
        <v>55</v>
      </c>
    </row>
    <row r="26" spans="1:12" ht="18" customHeight="1" x14ac:dyDescent="0.3">
      <c r="A26" s="33"/>
      <c r="B26" s="100" t="s">
        <v>7</v>
      </c>
      <c r="C26" s="101">
        <f t="shared" ref="C26:L26" si="24">SUM(C24:C25)</f>
        <v>271</v>
      </c>
      <c r="D26" s="101">
        <f t="shared" si="24"/>
        <v>266</v>
      </c>
      <c r="E26" s="101">
        <f t="shared" si="24"/>
        <v>271</v>
      </c>
      <c r="F26" s="102">
        <f t="shared" si="24"/>
        <v>279</v>
      </c>
      <c r="G26" s="102">
        <f t="shared" si="24"/>
        <v>277</v>
      </c>
      <c r="H26" s="102">
        <f t="shared" si="24"/>
        <v>276</v>
      </c>
      <c r="I26" s="102">
        <f t="shared" si="24"/>
        <v>270</v>
      </c>
      <c r="J26" s="102">
        <f t="shared" si="24"/>
        <v>273</v>
      </c>
      <c r="K26" s="102">
        <f t="shared" si="24"/>
        <v>267</v>
      </c>
      <c r="L26" s="183">
        <v>270</v>
      </c>
    </row>
    <row r="27" spans="1:12" ht="18" customHeight="1" x14ac:dyDescent="0.3">
      <c r="A27" s="33"/>
      <c r="B27" s="107" t="s">
        <v>8</v>
      </c>
      <c r="C27" s="112">
        <f t="shared" ref="C27:K27" si="25">C24/C26</f>
        <v>0.81549815498154976</v>
      </c>
      <c r="D27" s="112">
        <f t="shared" si="25"/>
        <v>0.82330827067669177</v>
      </c>
      <c r="E27" s="112">
        <f t="shared" si="25"/>
        <v>0.82656826568265684</v>
      </c>
      <c r="F27" s="113">
        <f t="shared" si="25"/>
        <v>0.82437275985663083</v>
      </c>
      <c r="G27" s="113">
        <f t="shared" si="25"/>
        <v>0.8267148014440433</v>
      </c>
      <c r="H27" s="113">
        <f t="shared" si="25"/>
        <v>0.84782608695652173</v>
      </c>
      <c r="I27" s="113">
        <f t="shared" si="25"/>
        <v>0.82962962962962961</v>
      </c>
      <c r="J27" s="113">
        <f t="shared" si="25"/>
        <v>0.79853479853479858</v>
      </c>
      <c r="K27" s="114">
        <f t="shared" si="25"/>
        <v>0.79026217228464424</v>
      </c>
      <c r="L27" s="114">
        <f t="shared" ref="L27" si="26">L24/L26</f>
        <v>0.79629629629629628</v>
      </c>
    </row>
    <row r="28" spans="1:12" ht="18" customHeight="1" x14ac:dyDescent="0.3">
      <c r="A28" s="33"/>
      <c r="B28" s="81" t="s">
        <v>9</v>
      </c>
      <c r="C28" s="82">
        <f t="shared" ref="C28:K28" si="27">C25/C26</f>
        <v>0.18450184501845018</v>
      </c>
      <c r="D28" s="82">
        <f t="shared" si="27"/>
        <v>0.17669172932330826</v>
      </c>
      <c r="E28" s="82">
        <f t="shared" si="27"/>
        <v>0.17343173431734318</v>
      </c>
      <c r="F28" s="82">
        <f t="shared" si="27"/>
        <v>0.17562724014336917</v>
      </c>
      <c r="G28" s="82">
        <f t="shared" si="27"/>
        <v>0.17328519855595667</v>
      </c>
      <c r="H28" s="82">
        <f t="shared" si="27"/>
        <v>0.15217391304347827</v>
      </c>
      <c r="I28" s="82">
        <f t="shared" si="27"/>
        <v>0.17037037037037037</v>
      </c>
      <c r="J28" s="82">
        <f t="shared" si="27"/>
        <v>0.20146520146520147</v>
      </c>
      <c r="K28" s="95">
        <f t="shared" si="27"/>
        <v>0.20973782771535582</v>
      </c>
      <c r="L28" s="95">
        <f t="shared" ref="L28" si="28">L25/L26</f>
        <v>0.20370370370370369</v>
      </c>
    </row>
    <row r="29" spans="1:12" ht="18" customHeight="1" x14ac:dyDescent="0.3">
      <c r="A29" s="25" t="s">
        <v>29</v>
      </c>
      <c r="B29" s="100" t="s">
        <v>5</v>
      </c>
      <c r="C29" s="106">
        <v>871</v>
      </c>
      <c r="D29" s="106">
        <v>864</v>
      </c>
      <c r="E29" s="106">
        <v>861</v>
      </c>
      <c r="F29" s="104">
        <v>893</v>
      </c>
      <c r="G29" s="104">
        <v>846</v>
      </c>
      <c r="H29" s="104">
        <v>829</v>
      </c>
      <c r="I29" s="104">
        <v>809</v>
      </c>
      <c r="J29" s="104">
        <v>749</v>
      </c>
      <c r="K29" s="105">
        <v>676</v>
      </c>
      <c r="L29" s="213">
        <v>680</v>
      </c>
    </row>
    <row r="30" spans="1:12" ht="18" customHeight="1" x14ac:dyDescent="0.3">
      <c r="A30" s="33"/>
      <c r="B30" s="100" t="s">
        <v>6</v>
      </c>
      <c r="C30" s="106">
        <v>551</v>
      </c>
      <c r="D30" s="106">
        <v>541</v>
      </c>
      <c r="E30" s="106">
        <v>524</v>
      </c>
      <c r="F30" s="104">
        <v>507</v>
      </c>
      <c r="G30" s="104">
        <v>466</v>
      </c>
      <c r="H30" s="104">
        <v>450</v>
      </c>
      <c r="I30" s="104">
        <v>430</v>
      </c>
      <c r="J30" s="104">
        <v>382</v>
      </c>
      <c r="K30" s="105">
        <v>337</v>
      </c>
      <c r="L30" s="213">
        <v>344</v>
      </c>
    </row>
    <row r="31" spans="1:12" ht="18" customHeight="1" x14ac:dyDescent="0.3">
      <c r="A31" s="33"/>
      <c r="B31" s="100" t="s">
        <v>7</v>
      </c>
      <c r="C31" s="101">
        <f t="shared" ref="C31:K31" si="29">SUM(C29:C30)</f>
        <v>1422</v>
      </c>
      <c r="D31" s="106">
        <f t="shared" si="29"/>
        <v>1405</v>
      </c>
      <c r="E31" s="106">
        <f t="shared" si="29"/>
        <v>1385</v>
      </c>
      <c r="F31" s="104">
        <f t="shared" si="29"/>
        <v>1400</v>
      </c>
      <c r="G31" s="104">
        <f t="shared" si="29"/>
        <v>1312</v>
      </c>
      <c r="H31" s="104">
        <f t="shared" si="29"/>
        <v>1279</v>
      </c>
      <c r="I31" s="104">
        <f t="shared" si="29"/>
        <v>1239</v>
      </c>
      <c r="J31" s="104">
        <f t="shared" si="29"/>
        <v>1131</v>
      </c>
      <c r="K31" s="105">
        <f t="shared" si="29"/>
        <v>1013</v>
      </c>
      <c r="L31" s="105">
        <f t="shared" ref="L31" si="30">SUM(L29:L30)</f>
        <v>1024</v>
      </c>
    </row>
    <row r="32" spans="1:12" ht="18" customHeight="1" x14ac:dyDescent="0.3">
      <c r="A32" s="33"/>
      <c r="B32" s="107" t="s">
        <v>8</v>
      </c>
      <c r="C32" s="112">
        <f t="shared" ref="C32:K32" si="31">C29/C31</f>
        <v>0.61251758087201125</v>
      </c>
      <c r="D32" s="112">
        <f t="shared" si="31"/>
        <v>0.61494661921708182</v>
      </c>
      <c r="E32" s="112">
        <f t="shared" si="31"/>
        <v>0.62166064981949454</v>
      </c>
      <c r="F32" s="113">
        <f t="shared" si="31"/>
        <v>0.6378571428571429</v>
      </c>
      <c r="G32" s="113">
        <f t="shared" si="31"/>
        <v>0.64481707317073167</v>
      </c>
      <c r="H32" s="113">
        <f t="shared" si="31"/>
        <v>0.6481626270523847</v>
      </c>
      <c r="I32" s="113">
        <f t="shared" si="31"/>
        <v>0.65294592413236485</v>
      </c>
      <c r="J32" s="113">
        <f t="shared" si="31"/>
        <v>0.66224580017683465</v>
      </c>
      <c r="K32" s="114">
        <f t="shared" si="31"/>
        <v>0.66732477788746303</v>
      </c>
      <c r="L32" s="114">
        <f t="shared" ref="L32" si="32">L29/L31</f>
        <v>0.6640625</v>
      </c>
    </row>
    <row r="33" spans="1:12" ht="18" customHeight="1" x14ac:dyDescent="0.3">
      <c r="A33" s="33"/>
      <c r="B33" s="81" t="s">
        <v>9</v>
      </c>
      <c r="C33" s="82">
        <f t="shared" ref="C33:K33" si="33">C30/C31</f>
        <v>0.38748241912798875</v>
      </c>
      <c r="D33" s="82">
        <f t="shared" si="33"/>
        <v>0.38505338078291818</v>
      </c>
      <c r="E33" s="82">
        <f t="shared" si="33"/>
        <v>0.37833935018050541</v>
      </c>
      <c r="F33" s="82">
        <f t="shared" si="33"/>
        <v>0.36214285714285716</v>
      </c>
      <c r="G33" s="82">
        <f t="shared" si="33"/>
        <v>0.35518292682926828</v>
      </c>
      <c r="H33" s="82">
        <f t="shared" si="33"/>
        <v>0.3518373729476153</v>
      </c>
      <c r="I33" s="82">
        <f t="shared" si="33"/>
        <v>0.3470540758676352</v>
      </c>
      <c r="J33" s="82">
        <f t="shared" si="33"/>
        <v>0.33775419982316535</v>
      </c>
      <c r="K33" s="95">
        <f t="shared" si="33"/>
        <v>0.33267522211253703</v>
      </c>
      <c r="L33" s="95">
        <f t="shared" ref="L33" si="34">L30/L31</f>
        <v>0.3359375</v>
      </c>
    </row>
    <row r="34" spans="1:12" ht="18" customHeight="1" x14ac:dyDescent="0.3">
      <c r="A34" s="25" t="s">
        <v>15</v>
      </c>
      <c r="B34" s="100" t="s">
        <v>5</v>
      </c>
      <c r="C34" s="106">
        <v>767</v>
      </c>
      <c r="D34" s="106">
        <v>767</v>
      </c>
      <c r="E34" s="106">
        <v>727</v>
      </c>
      <c r="F34" s="104">
        <v>787</v>
      </c>
      <c r="G34" s="104">
        <v>797</v>
      </c>
      <c r="H34" s="104">
        <v>805</v>
      </c>
      <c r="I34" s="104">
        <v>790</v>
      </c>
      <c r="J34" s="104">
        <v>798</v>
      </c>
      <c r="K34" s="105">
        <v>780</v>
      </c>
      <c r="L34" s="213">
        <v>773</v>
      </c>
    </row>
    <row r="35" spans="1:12" ht="18" customHeight="1" x14ac:dyDescent="0.3">
      <c r="A35" s="33"/>
      <c r="B35" s="100" t="s">
        <v>6</v>
      </c>
      <c r="C35" s="106">
        <v>680</v>
      </c>
      <c r="D35" s="106">
        <v>689</v>
      </c>
      <c r="E35" s="106">
        <v>661</v>
      </c>
      <c r="F35" s="104">
        <v>667</v>
      </c>
      <c r="G35" s="104">
        <v>695</v>
      </c>
      <c r="H35" s="104">
        <v>701</v>
      </c>
      <c r="I35" s="104">
        <v>701</v>
      </c>
      <c r="J35" s="104">
        <v>719</v>
      </c>
      <c r="K35" s="105">
        <v>705</v>
      </c>
      <c r="L35" s="213">
        <v>683</v>
      </c>
    </row>
    <row r="36" spans="1:12" ht="18" customHeight="1" x14ac:dyDescent="0.3">
      <c r="A36" s="33"/>
      <c r="B36" s="100" t="s">
        <v>7</v>
      </c>
      <c r="C36" s="101">
        <f t="shared" ref="C36:K36" si="35">SUM(C34:C35)</f>
        <v>1447</v>
      </c>
      <c r="D36" s="106">
        <f t="shared" si="35"/>
        <v>1456</v>
      </c>
      <c r="E36" s="106">
        <f t="shared" si="35"/>
        <v>1388</v>
      </c>
      <c r="F36" s="104">
        <f t="shared" si="35"/>
        <v>1454</v>
      </c>
      <c r="G36" s="104">
        <f t="shared" si="35"/>
        <v>1492</v>
      </c>
      <c r="H36" s="104">
        <f t="shared" si="35"/>
        <v>1506</v>
      </c>
      <c r="I36" s="104">
        <f t="shared" si="35"/>
        <v>1491</v>
      </c>
      <c r="J36" s="104">
        <f t="shared" si="35"/>
        <v>1517</v>
      </c>
      <c r="K36" s="105">
        <f t="shared" si="35"/>
        <v>1485</v>
      </c>
      <c r="L36" s="105">
        <f t="shared" ref="L36" si="36">SUM(L34:L35)</f>
        <v>1456</v>
      </c>
    </row>
    <row r="37" spans="1:12" ht="18" customHeight="1" x14ac:dyDescent="0.3">
      <c r="A37" s="33"/>
      <c r="B37" s="107" t="s">
        <v>8</v>
      </c>
      <c r="C37" s="112">
        <f t="shared" ref="C37:K37" si="37">C34/C36</f>
        <v>0.53006219765031104</v>
      </c>
      <c r="D37" s="112">
        <f t="shared" si="37"/>
        <v>0.5267857142857143</v>
      </c>
      <c r="E37" s="112">
        <f t="shared" si="37"/>
        <v>0.52377521613832856</v>
      </c>
      <c r="F37" s="113">
        <f t="shared" si="37"/>
        <v>0.54126547455295737</v>
      </c>
      <c r="G37" s="113">
        <f t="shared" si="37"/>
        <v>0.53418230563002678</v>
      </c>
      <c r="H37" s="113">
        <f t="shared" si="37"/>
        <v>0.53452855245683928</v>
      </c>
      <c r="I37" s="113">
        <f t="shared" si="37"/>
        <v>0.5298457411133467</v>
      </c>
      <c r="J37" s="113">
        <f t="shared" si="37"/>
        <v>0.52603823335530653</v>
      </c>
      <c r="K37" s="114">
        <f t="shared" si="37"/>
        <v>0.5252525252525253</v>
      </c>
      <c r="L37" s="114">
        <f t="shared" ref="L37" si="38">L34/L36</f>
        <v>0.53090659340659341</v>
      </c>
    </row>
    <row r="38" spans="1:12" ht="18" customHeight="1" x14ac:dyDescent="0.3">
      <c r="A38" s="33"/>
      <c r="B38" s="81" t="s">
        <v>9</v>
      </c>
      <c r="C38" s="82">
        <f t="shared" ref="C38:K38" si="39">C35/C36</f>
        <v>0.46993780234968902</v>
      </c>
      <c r="D38" s="82">
        <f t="shared" si="39"/>
        <v>0.4732142857142857</v>
      </c>
      <c r="E38" s="82">
        <f t="shared" si="39"/>
        <v>0.4762247838616715</v>
      </c>
      <c r="F38" s="82">
        <f t="shared" si="39"/>
        <v>0.45873452544704263</v>
      </c>
      <c r="G38" s="82">
        <f t="shared" si="39"/>
        <v>0.46581769436997317</v>
      </c>
      <c r="H38" s="82">
        <f t="shared" si="39"/>
        <v>0.46547144754316067</v>
      </c>
      <c r="I38" s="82">
        <f t="shared" si="39"/>
        <v>0.47015425888665324</v>
      </c>
      <c r="J38" s="82">
        <f t="shared" si="39"/>
        <v>0.47396176664469347</v>
      </c>
      <c r="K38" s="95">
        <f t="shared" si="39"/>
        <v>0.47474747474747475</v>
      </c>
      <c r="L38" s="95">
        <f t="shared" ref="L38" si="40">L35/L36</f>
        <v>0.46909340659340659</v>
      </c>
    </row>
    <row r="39" spans="1:12" ht="18" customHeight="1" x14ac:dyDescent="0.3">
      <c r="A39" s="88" t="s">
        <v>16</v>
      </c>
      <c r="B39" s="108" t="s">
        <v>5</v>
      </c>
      <c r="C39" s="106">
        <f t="shared" ref="C39:J39" si="41">SUM(C4+C9+C14+C19+C24+C29+C34)</f>
        <v>2891</v>
      </c>
      <c r="D39" s="106">
        <f t="shared" si="41"/>
        <v>2935</v>
      </c>
      <c r="E39" s="106">
        <f t="shared" si="41"/>
        <v>2948</v>
      </c>
      <c r="F39" s="104">
        <f t="shared" si="41"/>
        <v>3120</v>
      </c>
      <c r="G39" s="104">
        <f t="shared" si="41"/>
        <v>3168</v>
      </c>
      <c r="H39" s="104">
        <f t="shared" si="41"/>
        <v>3247</v>
      </c>
      <c r="I39" s="104">
        <f t="shared" si="41"/>
        <v>3228</v>
      </c>
      <c r="J39" s="104">
        <f t="shared" si="41"/>
        <v>3141</v>
      </c>
      <c r="K39" s="104">
        <f t="shared" ref="K39:L39" si="42">SUM(K4+K9+K14+K19+K24+K29+K34)</f>
        <v>3149</v>
      </c>
      <c r="L39" s="182">
        <f t="shared" si="42"/>
        <v>3229</v>
      </c>
    </row>
    <row r="40" spans="1:12" ht="18" customHeight="1" x14ac:dyDescent="0.3">
      <c r="A40" s="109"/>
      <c r="B40" s="108" t="s">
        <v>6</v>
      </c>
      <c r="C40" s="106">
        <f t="shared" ref="C40:J40" si="43">SUM(C5+C10+C15+C20+C25+C30+C35)</f>
        <v>2400</v>
      </c>
      <c r="D40" s="106">
        <f t="shared" si="43"/>
        <v>2389</v>
      </c>
      <c r="E40" s="106">
        <f t="shared" si="43"/>
        <v>2345</v>
      </c>
      <c r="F40" s="104">
        <f t="shared" si="43"/>
        <v>2397</v>
      </c>
      <c r="G40" s="104">
        <f t="shared" si="43"/>
        <v>2457</v>
      </c>
      <c r="H40" s="104">
        <f t="shared" si="43"/>
        <v>2412</v>
      </c>
      <c r="I40" s="104">
        <f t="shared" si="43"/>
        <v>2390</v>
      </c>
      <c r="J40" s="104">
        <f t="shared" si="43"/>
        <v>2302</v>
      </c>
      <c r="K40" s="104">
        <f t="shared" ref="K40:L40" si="44">SUM(K5+K10+K15+K20+K25+K30+K35)</f>
        <v>2284</v>
      </c>
      <c r="L40" s="180">
        <f t="shared" si="44"/>
        <v>2337</v>
      </c>
    </row>
    <row r="41" spans="1:12" ht="18" customHeight="1" x14ac:dyDescent="0.3">
      <c r="A41" s="109"/>
      <c r="B41" s="108" t="s">
        <v>7</v>
      </c>
      <c r="C41" s="101">
        <f t="shared" ref="C41:K41" si="45">SUM(C6+C11+C16+C21+C26+C31+C36)</f>
        <v>5291</v>
      </c>
      <c r="D41" s="106">
        <f t="shared" si="45"/>
        <v>5324</v>
      </c>
      <c r="E41" s="106">
        <f t="shared" si="45"/>
        <v>5293</v>
      </c>
      <c r="F41" s="104">
        <f t="shared" si="45"/>
        <v>5517</v>
      </c>
      <c r="G41" s="104">
        <f t="shared" si="45"/>
        <v>5625</v>
      </c>
      <c r="H41" s="104">
        <f t="shared" si="45"/>
        <v>5659</v>
      </c>
      <c r="I41" s="104">
        <f t="shared" si="45"/>
        <v>5618</v>
      </c>
      <c r="J41" s="104">
        <f t="shared" si="45"/>
        <v>5443</v>
      </c>
      <c r="K41" s="105">
        <f t="shared" si="45"/>
        <v>5433</v>
      </c>
      <c r="L41" s="105">
        <f t="shared" ref="L41" si="46">SUM(L6+L11+L16+L21+L26+L31+L36)</f>
        <v>5566</v>
      </c>
    </row>
    <row r="42" spans="1:12" ht="18" customHeight="1" x14ac:dyDescent="0.3">
      <c r="A42" s="109"/>
      <c r="B42" s="110" t="s">
        <v>8</v>
      </c>
      <c r="C42" s="112">
        <f t="shared" ref="C42:K42" si="47">C39/C41</f>
        <v>0.54639954639954635</v>
      </c>
      <c r="D42" s="112">
        <f t="shared" si="47"/>
        <v>0.55127723516153271</v>
      </c>
      <c r="E42" s="112">
        <f t="shared" si="47"/>
        <v>0.55696202531645567</v>
      </c>
      <c r="F42" s="113">
        <f t="shared" si="47"/>
        <v>0.56552474170744971</v>
      </c>
      <c r="G42" s="113">
        <f t="shared" si="47"/>
        <v>0.56320000000000003</v>
      </c>
      <c r="H42" s="113">
        <f t="shared" si="47"/>
        <v>0.57377628556282023</v>
      </c>
      <c r="I42" s="113">
        <f t="shared" si="47"/>
        <v>0.57458170167319333</v>
      </c>
      <c r="J42" s="113">
        <f t="shared" si="47"/>
        <v>0.57707146794047404</v>
      </c>
      <c r="K42" s="114">
        <f t="shared" si="47"/>
        <v>0.57960611080434388</v>
      </c>
      <c r="L42" s="114">
        <f t="shared" ref="L42" si="48">L39/L41</f>
        <v>0.58012935680919875</v>
      </c>
    </row>
    <row r="43" spans="1:12" ht="18" customHeight="1" x14ac:dyDescent="0.3">
      <c r="A43" s="111"/>
      <c r="B43" s="86" t="s">
        <v>9</v>
      </c>
      <c r="C43" s="51">
        <f t="shared" ref="C43:K43" si="49">C40/C41</f>
        <v>0.45360045360045359</v>
      </c>
      <c r="D43" s="51">
        <f t="shared" si="49"/>
        <v>0.44872276483846729</v>
      </c>
      <c r="E43" s="51">
        <f t="shared" si="49"/>
        <v>0.44303797468354428</v>
      </c>
      <c r="F43" s="51">
        <f t="shared" si="49"/>
        <v>0.43447525829255029</v>
      </c>
      <c r="G43" s="51">
        <f t="shared" si="49"/>
        <v>0.43680000000000002</v>
      </c>
      <c r="H43" s="51">
        <f t="shared" si="49"/>
        <v>0.42622371443717971</v>
      </c>
      <c r="I43" s="51">
        <f t="shared" si="49"/>
        <v>0.42541829832680667</v>
      </c>
      <c r="J43" s="51">
        <f t="shared" si="49"/>
        <v>0.42292853205952602</v>
      </c>
      <c r="K43" s="3">
        <f t="shared" si="49"/>
        <v>0.42039388919565618</v>
      </c>
      <c r="L43" s="3">
        <f t="shared" ref="L43" si="50">L40/L41</f>
        <v>0.41987064319080131</v>
      </c>
    </row>
    <row r="44" spans="1:12" ht="14.5" x14ac:dyDescent="0.35">
      <c r="A44" s="7"/>
    </row>
    <row r="45" spans="1:12" ht="14.5" x14ac:dyDescent="0.35">
      <c r="A45" s="8"/>
    </row>
    <row r="46" spans="1:12" ht="14.5" x14ac:dyDescent="0.35">
      <c r="A46" s="7"/>
    </row>
    <row r="47" spans="1:12" ht="14.5" x14ac:dyDescent="0.35">
      <c r="A47" s="7"/>
    </row>
    <row r="48" spans="1:12" ht="14.5" x14ac:dyDescent="0.35">
      <c r="A48" s="7"/>
    </row>
  </sheetData>
  <pageMargins left="0.75" right="0.75" top="1" bottom="1" header="0.51180555555555496" footer="0.51180555555555496"/>
  <pageSetup paperSize="9" scale="62" firstPageNumber="0" orientation="portrait" r:id="rId1"/>
  <rowBreaks count="1" manualBreakCount="1">
    <brk id="42" max="16383" man="1"/>
  </rowBreaks>
  <colBreaks count="1" manualBreakCount="1">
    <brk id="4" max="1048575" man="1"/>
  </colBreaks>
  <ignoredErrors>
    <ignoredError sqref="C3:K3" numberStoredAsText="1"/>
    <ignoredError sqref="L6" formulaRange="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48"/>
  <sheetViews>
    <sheetView tabSelected="1" zoomScaleNormal="100" workbookViewId="0">
      <selection activeCell="N25" sqref="N25"/>
    </sheetView>
  </sheetViews>
  <sheetFormatPr baseColWidth="10" defaultColWidth="8.83203125" defaultRowHeight="16" x14ac:dyDescent="0.4"/>
  <cols>
    <col min="1" max="1" width="10.58203125" style="6" customWidth="1"/>
    <col min="2" max="5" width="10.58203125" style="11" customWidth="1"/>
    <col min="6" max="12" width="10.58203125" style="12" customWidth="1"/>
    <col min="13" max="1018" width="10.5" style="11" customWidth="1"/>
    <col min="1019" max="16384" width="8.83203125" style="11"/>
  </cols>
  <sheetData>
    <row r="1" spans="1:12" s="10" customFormat="1" ht="30.65" customHeight="1" x14ac:dyDescent="0.35">
      <c r="A1" s="9" t="s">
        <v>193</v>
      </c>
    </row>
    <row r="2" spans="1:12" s="4" customFormat="1" ht="23.5" customHeight="1" x14ac:dyDescent="0.35">
      <c r="A2" s="4" t="s">
        <v>33</v>
      </c>
    </row>
    <row r="3" spans="1:12" s="5" customFormat="1" ht="18" customHeight="1" x14ac:dyDescent="0.3">
      <c r="A3" s="97" t="s">
        <v>2</v>
      </c>
      <c r="B3" s="97" t="s">
        <v>3</v>
      </c>
      <c r="C3" s="98" t="s">
        <v>86</v>
      </c>
      <c r="D3" s="98" t="s">
        <v>87</v>
      </c>
      <c r="E3" s="98" t="s">
        <v>88</v>
      </c>
      <c r="F3" s="98" t="s">
        <v>89</v>
      </c>
      <c r="G3" s="98" t="s">
        <v>90</v>
      </c>
      <c r="H3" s="98" t="s">
        <v>91</v>
      </c>
      <c r="I3" s="98" t="s">
        <v>92</v>
      </c>
      <c r="J3" s="98" t="s">
        <v>93</v>
      </c>
      <c r="K3" s="99" t="s">
        <v>94</v>
      </c>
      <c r="L3" s="99">
        <v>2025</v>
      </c>
    </row>
    <row r="4" spans="1:12" ht="18" customHeight="1" x14ac:dyDescent="0.4">
      <c r="A4" s="25" t="s">
        <v>4</v>
      </c>
      <c r="B4" s="100" t="s">
        <v>5</v>
      </c>
      <c r="C4" s="101">
        <v>4</v>
      </c>
      <c r="D4" s="101">
        <v>1</v>
      </c>
      <c r="E4" s="101">
        <v>5</v>
      </c>
      <c r="F4" s="102">
        <v>3</v>
      </c>
      <c r="G4" s="102">
        <v>3</v>
      </c>
      <c r="H4" s="102">
        <v>1</v>
      </c>
      <c r="I4" s="102">
        <v>3</v>
      </c>
      <c r="J4" s="102">
        <v>6</v>
      </c>
      <c r="K4" s="103">
        <v>2</v>
      </c>
      <c r="L4" s="212">
        <v>7</v>
      </c>
    </row>
    <row r="5" spans="1:12" ht="18" customHeight="1" x14ac:dyDescent="0.4">
      <c r="A5" s="33"/>
      <c r="B5" s="100" t="s">
        <v>6</v>
      </c>
      <c r="C5" s="101">
        <v>3</v>
      </c>
      <c r="D5" s="101">
        <v>3</v>
      </c>
      <c r="E5" s="101">
        <v>3</v>
      </c>
      <c r="F5" s="102">
        <v>4</v>
      </c>
      <c r="G5" s="102">
        <v>4</v>
      </c>
      <c r="H5" s="102">
        <v>1</v>
      </c>
      <c r="I5" s="102">
        <v>1</v>
      </c>
      <c r="J5" s="102">
        <v>2</v>
      </c>
      <c r="K5" s="103">
        <v>3</v>
      </c>
      <c r="L5" s="212">
        <v>5</v>
      </c>
    </row>
    <row r="6" spans="1:12" ht="18" customHeight="1" x14ac:dyDescent="0.4">
      <c r="A6" s="33"/>
      <c r="B6" s="100" t="s">
        <v>7</v>
      </c>
      <c r="C6" s="101">
        <f t="shared" ref="C6:K6" si="0">SUM(C4:C5)</f>
        <v>7</v>
      </c>
      <c r="D6" s="101">
        <f t="shared" si="0"/>
        <v>4</v>
      </c>
      <c r="E6" s="101">
        <f t="shared" si="0"/>
        <v>8</v>
      </c>
      <c r="F6" s="102">
        <f t="shared" si="0"/>
        <v>7</v>
      </c>
      <c r="G6" s="102">
        <f t="shared" si="0"/>
        <v>7</v>
      </c>
      <c r="H6" s="102">
        <f t="shared" si="0"/>
        <v>2</v>
      </c>
      <c r="I6" s="102">
        <f t="shared" si="0"/>
        <v>4</v>
      </c>
      <c r="J6" s="102">
        <f t="shared" si="0"/>
        <v>8</v>
      </c>
      <c r="K6" s="103">
        <f t="shared" si="0"/>
        <v>5</v>
      </c>
      <c r="L6" s="103">
        <f t="shared" ref="L6" si="1">SUM(L4:L5)</f>
        <v>12</v>
      </c>
    </row>
    <row r="7" spans="1:12" ht="18" customHeight="1" x14ac:dyDescent="0.4">
      <c r="A7" s="33"/>
      <c r="B7" s="107" t="s">
        <v>8</v>
      </c>
      <c r="C7" s="112">
        <f t="shared" ref="C7:K7" si="2">C4/C6</f>
        <v>0.5714285714285714</v>
      </c>
      <c r="D7" s="112">
        <f t="shared" si="2"/>
        <v>0.25</v>
      </c>
      <c r="E7" s="112">
        <f t="shared" si="2"/>
        <v>0.625</v>
      </c>
      <c r="F7" s="113">
        <f t="shared" si="2"/>
        <v>0.42857142857142855</v>
      </c>
      <c r="G7" s="113">
        <f t="shared" si="2"/>
        <v>0.42857142857142855</v>
      </c>
      <c r="H7" s="113">
        <f t="shared" si="2"/>
        <v>0.5</v>
      </c>
      <c r="I7" s="113">
        <f t="shared" si="2"/>
        <v>0.75</v>
      </c>
      <c r="J7" s="113">
        <f t="shared" si="2"/>
        <v>0.75</v>
      </c>
      <c r="K7" s="114">
        <f t="shared" si="2"/>
        <v>0.4</v>
      </c>
      <c r="L7" s="114">
        <f t="shared" ref="L7" si="3">L4/L6</f>
        <v>0.58333333333333337</v>
      </c>
    </row>
    <row r="8" spans="1:12" ht="18" customHeight="1" x14ac:dyDescent="0.4">
      <c r="A8" s="33"/>
      <c r="B8" s="81" t="s">
        <v>9</v>
      </c>
      <c r="C8" s="82">
        <f t="shared" ref="C8:K8" si="4">C5/C6</f>
        <v>0.42857142857142855</v>
      </c>
      <c r="D8" s="82">
        <f t="shared" si="4"/>
        <v>0.75</v>
      </c>
      <c r="E8" s="82">
        <f t="shared" si="4"/>
        <v>0.375</v>
      </c>
      <c r="F8" s="82">
        <f t="shared" si="4"/>
        <v>0.5714285714285714</v>
      </c>
      <c r="G8" s="82">
        <f t="shared" si="4"/>
        <v>0.5714285714285714</v>
      </c>
      <c r="H8" s="82">
        <f t="shared" si="4"/>
        <v>0.5</v>
      </c>
      <c r="I8" s="82">
        <f t="shared" si="4"/>
        <v>0.25</v>
      </c>
      <c r="J8" s="82">
        <f t="shared" si="4"/>
        <v>0.25</v>
      </c>
      <c r="K8" s="95">
        <f t="shared" si="4"/>
        <v>0.6</v>
      </c>
      <c r="L8" s="95">
        <f t="shared" ref="L8" si="5">L5/L6</f>
        <v>0.41666666666666669</v>
      </c>
    </row>
    <row r="9" spans="1:12" ht="18" customHeight="1" x14ac:dyDescent="0.4">
      <c r="A9" s="25" t="s">
        <v>10</v>
      </c>
      <c r="B9" s="100" t="s">
        <v>5</v>
      </c>
      <c r="C9" s="101">
        <v>12</v>
      </c>
      <c r="D9" s="101">
        <v>19</v>
      </c>
      <c r="E9" s="101">
        <v>23</v>
      </c>
      <c r="F9" s="102">
        <v>19</v>
      </c>
      <c r="G9" s="102">
        <v>25</v>
      </c>
      <c r="H9" s="102">
        <v>22</v>
      </c>
      <c r="I9" s="102">
        <v>12</v>
      </c>
      <c r="J9" s="102">
        <v>25</v>
      </c>
      <c r="K9" s="103">
        <v>22</v>
      </c>
      <c r="L9" s="212">
        <v>15</v>
      </c>
    </row>
    <row r="10" spans="1:12" ht="18" customHeight="1" x14ac:dyDescent="0.4">
      <c r="A10" s="33"/>
      <c r="B10" s="100" t="s">
        <v>6</v>
      </c>
      <c r="C10" s="101">
        <v>17</v>
      </c>
      <c r="D10" s="101">
        <v>17</v>
      </c>
      <c r="E10" s="101">
        <v>24</v>
      </c>
      <c r="F10" s="102">
        <v>21</v>
      </c>
      <c r="G10" s="102">
        <v>33</v>
      </c>
      <c r="H10" s="102">
        <v>28</v>
      </c>
      <c r="I10" s="102">
        <v>27</v>
      </c>
      <c r="J10" s="102">
        <v>28</v>
      </c>
      <c r="K10" s="103">
        <v>22</v>
      </c>
      <c r="L10" s="212">
        <v>19</v>
      </c>
    </row>
    <row r="11" spans="1:12" ht="18" customHeight="1" x14ac:dyDescent="0.4">
      <c r="A11" s="33"/>
      <c r="B11" s="100" t="s">
        <v>7</v>
      </c>
      <c r="C11" s="101">
        <f t="shared" ref="C11:K11" si="6">SUM(C9:C10)</f>
        <v>29</v>
      </c>
      <c r="D11" s="101">
        <f t="shared" si="6"/>
        <v>36</v>
      </c>
      <c r="E11" s="101">
        <f t="shared" si="6"/>
        <v>47</v>
      </c>
      <c r="F11" s="102">
        <f t="shared" si="6"/>
        <v>40</v>
      </c>
      <c r="G11" s="102">
        <f t="shared" si="6"/>
        <v>58</v>
      </c>
      <c r="H11" s="102">
        <f t="shared" si="6"/>
        <v>50</v>
      </c>
      <c r="I11" s="102">
        <f t="shared" si="6"/>
        <v>39</v>
      </c>
      <c r="J11" s="102">
        <f t="shared" si="6"/>
        <v>53</v>
      </c>
      <c r="K11" s="103">
        <f t="shared" si="6"/>
        <v>44</v>
      </c>
      <c r="L11" s="103">
        <f t="shared" ref="L11" si="7">SUM(L9:L10)</f>
        <v>34</v>
      </c>
    </row>
    <row r="12" spans="1:12" ht="18" customHeight="1" x14ac:dyDescent="0.4">
      <c r="A12" s="33"/>
      <c r="B12" s="107" t="s">
        <v>8</v>
      </c>
      <c r="C12" s="112">
        <f t="shared" ref="C12:K12" si="8">C9/C11</f>
        <v>0.41379310344827586</v>
      </c>
      <c r="D12" s="112">
        <f t="shared" si="8"/>
        <v>0.52777777777777779</v>
      </c>
      <c r="E12" s="112">
        <f t="shared" si="8"/>
        <v>0.48936170212765956</v>
      </c>
      <c r="F12" s="113">
        <f t="shared" si="8"/>
        <v>0.47499999999999998</v>
      </c>
      <c r="G12" s="113">
        <f t="shared" si="8"/>
        <v>0.43103448275862066</v>
      </c>
      <c r="H12" s="113">
        <f t="shared" si="8"/>
        <v>0.44</v>
      </c>
      <c r="I12" s="113">
        <f t="shared" si="8"/>
        <v>0.30769230769230771</v>
      </c>
      <c r="J12" s="113">
        <f t="shared" si="8"/>
        <v>0.47169811320754718</v>
      </c>
      <c r="K12" s="114">
        <f t="shared" si="8"/>
        <v>0.5</v>
      </c>
      <c r="L12" s="114">
        <f t="shared" ref="L12" si="9">L9/L11</f>
        <v>0.44117647058823528</v>
      </c>
    </row>
    <row r="13" spans="1:12" ht="18" customHeight="1" x14ac:dyDescent="0.4">
      <c r="A13" s="33"/>
      <c r="B13" s="81" t="s">
        <v>9</v>
      </c>
      <c r="C13" s="82">
        <f t="shared" ref="C13:K13" si="10">C10/C11</f>
        <v>0.58620689655172409</v>
      </c>
      <c r="D13" s="82">
        <f t="shared" si="10"/>
        <v>0.47222222222222221</v>
      </c>
      <c r="E13" s="82">
        <f t="shared" si="10"/>
        <v>0.51063829787234039</v>
      </c>
      <c r="F13" s="82">
        <f t="shared" si="10"/>
        <v>0.52500000000000002</v>
      </c>
      <c r="G13" s="82">
        <f t="shared" si="10"/>
        <v>0.56896551724137934</v>
      </c>
      <c r="H13" s="82">
        <f t="shared" si="10"/>
        <v>0.56000000000000005</v>
      </c>
      <c r="I13" s="82">
        <f t="shared" si="10"/>
        <v>0.69230769230769229</v>
      </c>
      <c r="J13" s="82">
        <f t="shared" si="10"/>
        <v>0.52830188679245282</v>
      </c>
      <c r="K13" s="95">
        <f t="shared" si="10"/>
        <v>0.5</v>
      </c>
      <c r="L13" s="95">
        <f t="shared" ref="L13" si="11">L10/L11</f>
        <v>0.55882352941176472</v>
      </c>
    </row>
    <row r="14" spans="1:12" ht="18" customHeight="1" x14ac:dyDescent="0.4">
      <c r="A14" s="25" t="s">
        <v>11</v>
      </c>
      <c r="B14" s="100" t="s">
        <v>5</v>
      </c>
      <c r="C14" s="101">
        <v>16</v>
      </c>
      <c r="D14" s="101">
        <v>15</v>
      </c>
      <c r="E14" s="101">
        <v>12</v>
      </c>
      <c r="F14" s="102">
        <v>15</v>
      </c>
      <c r="G14" s="102">
        <v>9</v>
      </c>
      <c r="H14" s="102">
        <v>14</v>
      </c>
      <c r="I14" s="102">
        <v>19</v>
      </c>
      <c r="J14" s="102">
        <v>10</v>
      </c>
      <c r="K14" s="103">
        <v>24</v>
      </c>
      <c r="L14" s="212">
        <v>20</v>
      </c>
    </row>
    <row r="15" spans="1:12" ht="18" customHeight="1" x14ac:dyDescent="0.4">
      <c r="A15" s="33"/>
      <c r="B15" s="100" t="s">
        <v>6</v>
      </c>
      <c r="C15" s="101">
        <v>29</v>
      </c>
      <c r="D15" s="101">
        <v>43</v>
      </c>
      <c r="E15" s="101">
        <v>29</v>
      </c>
      <c r="F15" s="102">
        <v>32</v>
      </c>
      <c r="G15" s="102">
        <v>37</v>
      </c>
      <c r="H15" s="102">
        <v>33</v>
      </c>
      <c r="I15" s="102">
        <v>27</v>
      </c>
      <c r="J15" s="102">
        <v>33</v>
      </c>
      <c r="K15" s="103">
        <v>30</v>
      </c>
      <c r="L15" s="212">
        <v>39</v>
      </c>
    </row>
    <row r="16" spans="1:12" ht="18" customHeight="1" x14ac:dyDescent="0.4">
      <c r="A16" s="33"/>
      <c r="B16" s="100" t="s">
        <v>7</v>
      </c>
      <c r="C16" s="101">
        <f t="shared" ref="C16:K16" si="12">SUM(C14:C15)</f>
        <v>45</v>
      </c>
      <c r="D16" s="101">
        <f t="shared" si="12"/>
        <v>58</v>
      </c>
      <c r="E16" s="101">
        <f t="shared" si="12"/>
        <v>41</v>
      </c>
      <c r="F16" s="102">
        <f t="shared" si="12"/>
        <v>47</v>
      </c>
      <c r="G16" s="102">
        <f t="shared" si="12"/>
        <v>46</v>
      </c>
      <c r="H16" s="102">
        <f t="shared" si="12"/>
        <v>47</v>
      </c>
      <c r="I16" s="102">
        <f t="shared" si="12"/>
        <v>46</v>
      </c>
      <c r="J16" s="102">
        <f t="shared" si="12"/>
        <v>43</v>
      </c>
      <c r="K16" s="103">
        <f t="shared" si="12"/>
        <v>54</v>
      </c>
      <c r="L16" s="103">
        <f t="shared" ref="L16" si="13">SUM(L14:L15)</f>
        <v>59</v>
      </c>
    </row>
    <row r="17" spans="1:12" ht="18" customHeight="1" x14ac:dyDescent="0.4">
      <c r="A17" s="33"/>
      <c r="B17" s="107" t="s">
        <v>8</v>
      </c>
      <c r="C17" s="112">
        <f t="shared" ref="C17:K17" si="14">C14/C16</f>
        <v>0.35555555555555557</v>
      </c>
      <c r="D17" s="112">
        <f t="shared" si="14"/>
        <v>0.25862068965517243</v>
      </c>
      <c r="E17" s="112">
        <f t="shared" si="14"/>
        <v>0.29268292682926828</v>
      </c>
      <c r="F17" s="113">
        <f t="shared" si="14"/>
        <v>0.31914893617021278</v>
      </c>
      <c r="G17" s="113">
        <f t="shared" si="14"/>
        <v>0.19565217391304349</v>
      </c>
      <c r="H17" s="113">
        <f t="shared" si="14"/>
        <v>0.2978723404255319</v>
      </c>
      <c r="I17" s="113">
        <f t="shared" si="14"/>
        <v>0.41304347826086957</v>
      </c>
      <c r="J17" s="113">
        <f t="shared" si="14"/>
        <v>0.23255813953488372</v>
      </c>
      <c r="K17" s="114">
        <f t="shared" si="14"/>
        <v>0.44444444444444442</v>
      </c>
      <c r="L17" s="114">
        <f t="shared" ref="L17" si="15">L14/L16</f>
        <v>0.33898305084745761</v>
      </c>
    </row>
    <row r="18" spans="1:12" ht="18" customHeight="1" x14ac:dyDescent="0.4">
      <c r="A18" s="33"/>
      <c r="B18" s="81" t="s">
        <v>9</v>
      </c>
      <c r="C18" s="82">
        <f t="shared" ref="C18:K18" si="16">C15/C16</f>
        <v>0.64444444444444449</v>
      </c>
      <c r="D18" s="82">
        <f t="shared" si="16"/>
        <v>0.74137931034482762</v>
      </c>
      <c r="E18" s="82">
        <f t="shared" si="16"/>
        <v>0.70731707317073167</v>
      </c>
      <c r="F18" s="82">
        <f t="shared" si="16"/>
        <v>0.68085106382978722</v>
      </c>
      <c r="G18" s="82">
        <f t="shared" si="16"/>
        <v>0.80434782608695654</v>
      </c>
      <c r="H18" s="82">
        <f t="shared" si="16"/>
        <v>0.7021276595744681</v>
      </c>
      <c r="I18" s="82">
        <f t="shared" si="16"/>
        <v>0.58695652173913049</v>
      </c>
      <c r="J18" s="82">
        <f t="shared" si="16"/>
        <v>0.76744186046511631</v>
      </c>
      <c r="K18" s="95">
        <f t="shared" si="16"/>
        <v>0.55555555555555558</v>
      </c>
      <c r="L18" s="95">
        <f t="shared" ref="L18" si="17">L15/L16</f>
        <v>0.66101694915254239</v>
      </c>
    </row>
    <row r="19" spans="1:12" ht="18" customHeight="1" x14ac:dyDescent="0.4">
      <c r="A19" s="25" t="s">
        <v>12</v>
      </c>
      <c r="B19" s="100" t="s">
        <v>5</v>
      </c>
      <c r="C19" s="101">
        <v>93</v>
      </c>
      <c r="D19" s="106">
        <v>94</v>
      </c>
      <c r="E19" s="106">
        <v>115</v>
      </c>
      <c r="F19" s="104">
        <v>114</v>
      </c>
      <c r="G19" s="104">
        <v>132</v>
      </c>
      <c r="H19" s="104">
        <v>128</v>
      </c>
      <c r="I19" s="104">
        <v>123</v>
      </c>
      <c r="J19" s="104">
        <v>118</v>
      </c>
      <c r="K19" s="105">
        <v>156</v>
      </c>
      <c r="L19" s="213">
        <v>134</v>
      </c>
    </row>
    <row r="20" spans="1:12" ht="18" customHeight="1" x14ac:dyDescent="0.4">
      <c r="A20" s="33"/>
      <c r="B20" s="100" t="s">
        <v>6</v>
      </c>
      <c r="C20" s="101">
        <v>72</v>
      </c>
      <c r="D20" s="106">
        <v>90</v>
      </c>
      <c r="E20" s="106">
        <v>99</v>
      </c>
      <c r="F20" s="104">
        <v>93</v>
      </c>
      <c r="G20" s="104">
        <v>97</v>
      </c>
      <c r="H20" s="104">
        <v>106</v>
      </c>
      <c r="I20" s="104">
        <v>106</v>
      </c>
      <c r="J20" s="104">
        <v>84</v>
      </c>
      <c r="K20" s="105">
        <v>103</v>
      </c>
      <c r="L20" s="213">
        <v>103</v>
      </c>
    </row>
    <row r="21" spans="1:12" ht="18" customHeight="1" x14ac:dyDescent="0.4">
      <c r="A21" s="33"/>
      <c r="B21" s="100" t="s">
        <v>7</v>
      </c>
      <c r="C21" s="101">
        <f t="shared" ref="C21:K21" si="18">SUM(C19:C20)</f>
        <v>165</v>
      </c>
      <c r="D21" s="106">
        <f t="shared" si="18"/>
        <v>184</v>
      </c>
      <c r="E21" s="106">
        <f t="shared" si="18"/>
        <v>214</v>
      </c>
      <c r="F21" s="104">
        <f t="shared" si="18"/>
        <v>207</v>
      </c>
      <c r="G21" s="104">
        <f t="shared" si="18"/>
        <v>229</v>
      </c>
      <c r="H21" s="104">
        <f t="shared" si="18"/>
        <v>234</v>
      </c>
      <c r="I21" s="104">
        <f t="shared" si="18"/>
        <v>229</v>
      </c>
      <c r="J21" s="104">
        <f t="shared" si="18"/>
        <v>202</v>
      </c>
      <c r="K21" s="105">
        <f t="shared" si="18"/>
        <v>259</v>
      </c>
      <c r="L21" s="105">
        <f t="shared" ref="L21" si="19">SUM(L19:L20)</f>
        <v>237</v>
      </c>
    </row>
    <row r="22" spans="1:12" ht="18" customHeight="1" x14ac:dyDescent="0.4">
      <c r="A22" s="33"/>
      <c r="B22" s="107" t="s">
        <v>8</v>
      </c>
      <c r="C22" s="112">
        <f t="shared" ref="C22:K22" si="20">C19/C21</f>
        <v>0.5636363636363636</v>
      </c>
      <c r="D22" s="112">
        <f t="shared" si="20"/>
        <v>0.51086956521739135</v>
      </c>
      <c r="E22" s="112">
        <f t="shared" si="20"/>
        <v>0.53738317757009346</v>
      </c>
      <c r="F22" s="113">
        <f t="shared" si="20"/>
        <v>0.55072463768115942</v>
      </c>
      <c r="G22" s="113">
        <f t="shared" si="20"/>
        <v>0.57641921397379914</v>
      </c>
      <c r="H22" s="113">
        <f t="shared" si="20"/>
        <v>0.54700854700854706</v>
      </c>
      <c r="I22" s="113">
        <f t="shared" si="20"/>
        <v>0.53711790393013104</v>
      </c>
      <c r="J22" s="113">
        <f t="shared" si="20"/>
        <v>0.58415841584158412</v>
      </c>
      <c r="K22" s="114">
        <f t="shared" si="20"/>
        <v>0.60231660231660233</v>
      </c>
      <c r="L22" s="114">
        <f t="shared" ref="L22" si="21">L19/L21</f>
        <v>0.56540084388185652</v>
      </c>
    </row>
    <row r="23" spans="1:12" ht="18" customHeight="1" x14ac:dyDescent="0.4">
      <c r="A23" s="33"/>
      <c r="B23" s="81" t="s">
        <v>9</v>
      </c>
      <c r="C23" s="82">
        <f t="shared" ref="C23:K23" si="22">C20/C21</f>
        <v>0.43636363636363634</v>
      </c>
      <c r="D23" s="82">
        <f t="shared" si="22"/>
        <v>0.4891304347826087</v>
      </c>
      <c r="E23" s="82">
        <f t="shared" si="22"/>
        <v>0.46261682242990654</v>
      </c>
      <c r="F23" s="82">
        <f t="shared" si="22"/>
        <v>0.44927536231884058</v>
      </c>
      <c r="G23" s="82">
        <f t="shared" si="22"/>
        <v>0.42358078602620086</v>
      </c>
      <c r="H23" s="82">
        <f t="shared" si="22"/>
        <v>0.45299145299145299</v>
      </c>
      <c r="I23" s="82">
        <f t="shared" si="22"/>
        <v>0.46288209606986902</v>
      </c>
      <c r="J23" s="82">
        <f t="shared" si="22"/>
        <v>0.41584158415841582</v>
      </c>
      <c r="K23" s="95">
        <f t="shared" si="22"/>
        <v>0.39768339768339767</v>
      </c>
      <c r="L23" s="95">
        <f t="shared" ref="L23" si="23">L20/L21</f>
        <v>0.43459915611814348</v>
      </c>
    </row>
    <row r="24" spans="1:12" ht="18" customHeight="1" x14ac:dyDescent="0.4">
      <c r="A24" s="25" t="s">
        <v>13</v>
      </c>
      <c r="B24" s="100" t="s">
        <v>5</v>
      </c>
      <c r="C24" s="101">
        <v>59</v>
      </c>
      <c r="D24" s="101">
        <v>52</v>
      </c>
      <c r="E24" s="101">
        <v>44</v>
      </c>
      <c r="F24" s="102">
        <v>58</v>
      </c>
      <c r="G24" s="102">
        <v>49</v>
      </c>
      <c r="H24" s="102">
        <v>56</v>
      </c>
      <c r="I24" s="102">
        <v>51</v>
      </c>
      <c r="J24" s="102">
        <v>47</v>
      </c>
      <c r="K24" s="103">
        <v>52</v>
      </c>
      <c r="L24" s="212">
        <v>45</v>
      </c>
    </row>
    <row r="25" spans="1:12" ht="18" customHeight="1" x14ac:dyDescent="0.4">
      <c r="A25" s="33"/>
      <c r="B25" s="100" t="s">
        <v>6</v>
      </c>
      <c r="C25" s="101">
        <v>9</v>
      </c>
      <c r="D25" s="101">
        <v>11</v>
      </c>
      <c r="E25" s="101">
        <v>6</v>
      </c>
      <c r="F25" s="102">
        <v>16</v>
      </c>
      <c r="G25" s="102">
        <v>11</v>
      </c>
      <c r="H25" s="102">
        <v>11</v>
      </c>
      <c r="I25" s="102">
        <v>5</v>
      </c>
      <c r="J25" s="102">
        <v>13</v>
      </c>
      <c r="K25" s="103">
        <v>12</v>
      </c>
      <c r="L25" s="212">
        <v>14</v>
      </c>
    </row>
    <row r="26" spans="1:12" ht="18" customHeight="1" x14ac:dyDescent="0.4">
      <c r="A26" s="33"/>
      <c r="B26" s="100" t="s">
        <v>7</v>
      </c>
      <c r="C26" s="101">
        <f t="shared" ref="C26:G26" si="24">SUM(C24:C25)</f>
        <v>68</v>
      </c>
      <c r="D26" s="101">
        <f t="shared" si="24"/>
        <v>63</v>
      </c>
      <c r="E26" s="101">
        <f t="shared" si="24"/>
        <v>50</v>
      </c>
      <c r="F26" s="102">
        <f t="shared" si="24"/>
        <v>74</v>
      </c>
      <c r="G26" s="102">
        <f t="shared" si="24"/>
        <v>60</v>
      </c>
      <c r="H26" s="102">
        <v>67</v>
      </c>
      <c r="I26" s="104">
        <f>SUM(I24:I25)</f>
        <v>56</v>
      </c>
      <c r="J26" s="104">
        <f>SUM(J24:J25)</f>
        <v>60</v>
      </c>
      <c r="K26" s="105">
        <f>SUM(K24:K25)</f>
        <v>64</v>
      </c>
      <c r="L26" s="105">
        <f>SUM(L24:L25)</f>
        <v>59</v>
      </c>
    </row>
    <row r="27" spans="1:12" ht="18" customHeight="1" x14ac:dyDescent="0.4">
      <c r="A27" s="33"/>
      <c r="B27" s="107" t="s">
        <v>8</v>
      </c>
      <c r="C27" s="112">
        <f t="shared" ref="C27:K27" si="25">C24/C26</f>
        <v>0.86764705882352944</v>
      </c>
      <c r="D27" s="112">
        <f t="shared" si="25"/>
        <v>0.82539682539682535</v>
      </c>
      <c r="E27" s="112">
        <f t="shared" si="25"/>
        <v>0.88</v>
      </c>
      <c r="F27" s="113">
        <f t="shared" si="25"/>
        <v>0.78378378378378377</v>
      </c>
      <c r="G27" s="113">
        <f t="shared" si="25"/>
        <v>0.81666666666666665</v>
      </c>
      <c r="H27" s="113">
        <f t="shared" si="25"/>
        <v>0.83582089552238803</v>
      </c>
      <c r="I27" s="113">
        <f t="shared" si="25"/>
        <v>0.9107142857142857</v>
      </c>
      <c r="J27" s="113">
        <f t="shared" si="25"/>
        <v>0.78333333333333333</v>
      </c>
      <c r="K27" s="114">
        <f t="shared" si="25"/>
        <v>0.8125</v>
      </c>
      <c r="L27" s="114">
        <f t="shared" ref="L27" si="26">L24/L26</f>
        <v>0.76271186440677963</v>
      </c>
    </row>
    <row r="28" spans="1:12" ht="18" customHeight="1" x14ac:dyDescent="0.4">
      <c r="A28" s="33"/>
      <c r="B28" s="81" t="s">
        <v>9</v>
      </c>
      <c r="C28" s="82">
        <f t="shared" ref="C28:K28" si="27">C25/C26</f>
        <v>0.13235294117647059</v>
      </c>
      <c r="D28" s="82">
        <f t="shared" si="27"/>
        <v>0.17460317460317459</v>
      </c>
      <c r="E28" s="82">
        <f t="shared" si="27"/>
        <v>0.12</v>
      </c>
      <c r="F28" s="82">
        <f t="shared" si="27"/>
        <v>0.21621621621621623</v>
      </c>
      <c r="G28" s="82">
        <f t="shared" si="27"/>
        <v>0.18333333333333332</v>
      </c>
      <c r="H28" s="82">
        <f t="shared" si="27"/>
        <v>0.16417910447761194</v>
      </c>
      <c r="I28" s="82">
        <f t="shared" si="27"/>
        <v>8.9285714285714288E-2</v>
      </c>
      <c r="J28" s="82">
        <f t="shared" si="27"/>
        <v>0.21666666666666667</v>
      </c>
      <c r="K28" s="95">
        <f t="shared" si="27"/>
        <v>0.1875</v>
      </c>
      <c r="L28" s="95">
        <f t="shared" ref="L28" si="28">L25/L26</f>
        <v>0.23728813559322035</v>
      </c>
    </row>
    <row r="29" spans="1:12" ht="18" customHeight="1" x14ac:dyDescent="0.4">
      <c r="A29" s="25" t="s">
        <v>14</v>
      </c>
      <c r="B29" s="100" t="s">
        <v>5</v>
      </c>
      <c r="C29" s="101">
        <v>66</v>
      </c>
      <c r="D29" s="106">
        <v>88</v>
      </c>
      <c r="E29" s="106">
        <v>90</v>
      </c>
      <c r="F29" s="104">
        <v>98</v>
      </c>
      <c r="G29" s="104">
        <v>98</v>
      </c>
      <c r="H29" s="104">
        <v>76</v>
      </c>
      <c r="I29" s="104">
        <v>72</v>
      </c>
      <c r="J29" s="104">
        <v>139</v>
      </c>
      <c r="K29" s="105">
        <v>82</v>
      </c>
      <c r="L29" s="213">
        <v>81</v>
      </c>
    </row>
    <row r="30" spans="1:12" ht="18" customHeight="1" x14ac:dyDescent="0.4">
      <c r="A30" s="33"/>
      <c r="B30" s="100" t="s">
        <v>6</v>
      </c>
      <c r="C30" s="101">
        <v>49</v>
      </c>
      <c r="D30" s="106">
        <v>58</v>
      </c>
      <c r="E30" s="106">
        <v>52</v>
      </c>
      <c r="F30" s="104">
        <v>61</v>
      </c>
      <c r="G30" s="104">
        <v>55</v>
      </c>
      <c r="H30" s="104">
        <v>54</v>
      </c>
      <c r="I30" s="104">
        <v>58</v>
      </c>
      <c r="J30" s="104">
        <v>84</v>
      </c>
      <c r="K30" s="105">
        <v>28</v>
      </c>
      <c r="L30" s="213">
        <v>38</v>
      </c>
    </row>
    <row r="31" spans="1:12" ht="18" customHeight="1" x14ac:dyDescent="0.4">
      <c r="A31" s="33"/>
      <c r="B31" s="100" t="s">
        <v>7</v>
      </c>
      <c r="C31" s="101">
        <f t="shared" ref="C31:K31" si="29">SUM(C29:C30)</f>
        <v>115</v>
      </c>
      <c r="D31" s="106">
        <f t="shared" si="29"/>
        <v>146</v>
      </c>
      <c r="E31" s="106">
        <f t="shared" si="29"/>
        <v>142</v>
      </c>
      <c r="F31" s="104">
        <f t="shared" si="29"/>
        <v>159</v>
      </c>
      <c r="G31" s="104">
        <f t="shared" si="29"/>
        <v>153</v>
      </c>
      <c r="H31" s="104">
        <f t="shared" si="29"/>
        <v>130</v>
      </c>
      <c r="I31" s="104">
        <f t="shared" si="29"/>
        <v>130</v>
      </c>
      <c r="J31" s="104">
        <f t="shared" si="29"/>
        <v>223</v>
      </c>
      <c r="K31" s="105">
        <f t="shared" si="29"/>
        <v>110</v>
      </c>
      <c r="L31" s="105">
        <f t="shared" ref="L31" si="30">SUM(L29:L30)</f>
        <v>119</v>
      </c>
    </row>
    <row r="32" spans="1:12" ht="18" customHeight="1" x14ac:dyDescent="0.4">
      <c r="A32" s="33"/>
      <c r="B32" s="107" t="s">
        <v>8</v>
      </c>
      <c r="C32" s="112">
        <f t="shared" ref="C32:K32" si="31">C29/C31</f>
        <v>0.57391304347826089</v>
      </c>
      <c r="D32" s="112">
        <f t="shared" si="31"/>
        <v>0.60273972602739723</v>
      </c>
      <c r="E32" s="112">
        <f t="shared" si="31"/>
        <v>0.63380281690140849</v>
      </c>
      <c r="F32" s="113">
        <f t="shared" si="31"/>
        <v>0.61635220125786161</v>
      </c>
      <c r="G32" s="113">
        <f t="shared" si="31"/>
        <v>0.64052287581699341</v>
      </c>
      <c r="H32" s="113">
        <f t="shared" si="31"/>
        <v>0.58461538461538465</v>
      </c>
      <c r="I32" s="113">
        <f t="shared" si="31"/>
        <v>0.55384615384615388</v>
      </c>
      <c r="J32" s="113">
        <f t="shared" si="31"/>
        <v>0.62331838565022424</v>
      </c>
      <c r="K32" s="114">
        <f t="shared" si="31"/>
        <v>0.74545454545454548</v>
      </c>
      <c r="L32" s="114">
        <f t="shared" ref="L32" si="32">L29/L31</f>
        <v>0.68067226890756305</v>
      </c>
    </row>
    <row r="33" spans="1:12" ht="18" customHeight="1" x14ac:dyDescent="0.4">
      <c r="A33" s="33"/>
      <c r="B33" s="81" t="s">
        <v>9</v>
      </c>
      <c r="C33" s="82">
        <f t="shared" ref="C33:K33" si="33">C30/C31</f>
        <v>0.42608695652173911</v>
      </c>
      <c r="D33" s="82">
        <f t="shared" si="33"/>
        <v>0.39726027397260272</v>
      </c>
      <c r="E33" s="82">
        <f t="shared" si="33"/>
        <v>0.36619718309859156</v>
      </c>
      <c r="F33" s="82">
        <f t="shared" si="33"/>
        <v>0.38364779874213839</v>
      </c>
      <c r="G33" s="82">
        <f t="shared" si="33"/>
        <v>0.35947712418300654</v>
      </c>
      <c r="H33" s="82">
        <f t="shared" si="33"/>
        <v>0.41538461538461541</v>
      </c>
      <c r="I33" s="82">
        <f t="shared" si="33"/>
        <v>0.44615384615384618</v>
      </c>
      <c r="J33" s="82">
        <f t="shared" si="33"/>
        <v>0.37668161434977576</v>
      </c>
      <c r="K33" s="95">
        <f t="shared" si="33"/>
        <v>0.25454545454545452</v>
      </c>
      <c r="L33" s="95">
        <f t="shared" ref="L33" si="34">L30/L31</f>
        <v>0.31932773109243695</v>
      </c>
    </row>
    <row r="34" spans="1:12" ht="18" customHeight="1" x14ac:dyDescent="0.4">
      <c r="A34" s="25" t="s">
        <v>15</v>
      </c>
      <c r="B34" s="100" t="s">
        <v>5</v>
      </c>
      <c r="C34" s="101">
        <v>105</v>
      </c>
      <c r="D34" s="106">
        <v>119</v>
      </c>
      <c r="E34" s="106">
        <v>123</v>
      </c>
      <c r="F34" s="104">
        <v>135</v>
      </c>
      <c r="G34" s="104">
        <v>131</v>
      </c>
      <c r="H34" s="104">
        <v>132</v>
      </c>
      <c r="I34" s="104">
        <v>140</v>
      </c>
      <c r="J34" s="104">
        <v>143</v>
      </c>
      <c r="K34" s="105">
        <v>145</v>
      </c>
      <c r="L34" s="213">
        <v>166</v>
      </c>
    </row>
    <row r="35" spans="1:12" ht="18" customHeight="1" x14ac:dyDescent="0.4">
      <c r="A35" s="33"/>
      <c r="B35" s="100" t="s">
        <v>6</v>
      </c>
      <c r="C35" s="101">
        <v>109</v>
      </c>
      <c r="D35" s="106">
        <v>94</v>
      </c>
      <c r="E35" s="106">
        <v>127</v>
      </c>
      <c r="F35" s="104">
        <v>111</v>
      </c>
      <c r="G35" s="104">
        <v>111</v>
      </c>
      <c r="H35" s="104">
        <v>122</v>
      </c>
      <c r="I35" s="104">
        <v>104</v>
      </c>
      <c r="J35" s="104">
        <v>147</v>
      </c>
      <c r="K35" s="105">
        <v>128</v>
      </c>
      <c r="L35" s="213">
        <v>142</v>
      </c>
    </row>
    <row r="36" spans="1:12" ht="18" customHeight="1" x14ac:dyDescent="0.4">
      <c r="A36" s="33"/>
      <c r="B36" s="100" t="s">
        <v>7</v>
      </c>
      <c r="C36" s="101">
        <f t="shared" ref="C36:K36" si="35">SUM(C34:C35)</f>
        <v>214</v>
      </c>
      <c r="D36" s="106">
        <f t="shared" si="35"/>
        <v>213</v>
      </c>
      <c r="E36" s="106">
        <f t="shared" si="35"/>
        <v>250</v>
      </c>
      <c r="F36" s="104">
        <f t="shared" si="35"/>
        <v>246</v>
      </c>
      <c r="G36" s="104">
        <f t="shared" si="35"/>
        <v>242</v>
      </c>
      <c r="H36" s="104">
        <f t="shared" si="35"/>
        <v>254</v>
      </c>
      <c r="I36" s="104">
        <f t="shared" si="35"/>
        <v>244</v>
      </c>
      <c r="J36" s="104">
        <f t="shared" si="35"/>
        <v>290</v>
      </c>
      <c r="K36" s="105">
        <f t="shared" si="35"/>
        <v>273</v>
      </c>
      <c r="L36" s="105">
        <f t="shared" ref="L36" si="36">SUM(L34:L35)</f>
        <v>308</v>
      </c>
    </row>
    <row r="37" spans="1:12" ht="18" customHeight="1" x14ac:dyDescent="0.4">
      <c r="A37" s="33"/>
      <c r="B37" s="107" t="s">
        <v>8</v>
      </c>
      <c r="C37" s="112">
        <f t="shared" ref="C37:K37" si="37">C34/C36</f>
        <v>0.49065420560747663</v>
      </c>
      <c r="D37" s="112">
        <f t="shared" si="37"/>
        <v>0.55868544600938963</v>
      </c>
      <c r="E37" s="112">
        <f t="shared" si="37"/>
        <v>0.49199999999999999</v>
      </c>
      <c r="F37" s="113">
        <f t="shared" si="37"/>
        <v>0.54878048780487809</v>
      </c>
      <c r="G37" s="113">
        <f t="shared" si="37"/>
        <v>0.54132231404958675</v>
      </c>
      <c r="H37" s="113">
        <f t="shared" si="37"/>
        <v>0.51968503937007871</v>
      </c>
      <c r="I37" s="113">
        <f t="shared" si="37"/>
        <v>0.57377049180327866</v>
      </c>
      <c r="J37" s="113">
        <f t="shared" si="37"/>
        <v>0.49310344827586206</v>
      </c>
      <c r="K37" s="114">
        <f t="shared" si="37"/>
        <v>0.53113553113553114</v>
      </c>
      <c r="L37" s="114">
        <f t="shared" ref="L37" si="38">L34/L36</f>
        <v>0.53896103896103897</v>
      </c>
    </row>
    <row r="38" spans="1:12" ht="18" customHeight="1" x14ac:dyDescent="0.4">
      <c r="A38" s="33"/>
      <c r="B38" s="81" t="s">
        <v>9</v>
      </c>
      <c r="C38" s="82">
        <f t="shared" ref="C38:K38" si="39">C35/C36</f>
        <v>0.50934579439252337</v>
      </c>
      <c r="D38" s="82">
        <f t="shared" si="39"/>
        <v>0.44131455399061031</v>
      </c>
      <c r="E38" s="82">
        <f t="shared" si="39"/>
        <v>0.50800000000000001</v>
      </c>
      <c r="F38" s="82">
        <f t="shared" si="39"/>
        <v>0.45121951219512196</v>
      </c>
      <c r="G38" s="82">
        <f t="shared" si="39"/>
        <v>0.45867768595041325</v>
      </c>
      <c r="H38" s="82">
        <f t="shared" si="39"/>
        <v>0.48031496062992124</v>
      </c>
      <c r="I38" s="82">
        <f t="shared" si="39"/>
        <v>0.42622950819672129</v>
      </c>
      <c r="J38" s="82">
        <f t="shared" si="39"/>
        <v>0.50689655172413794</v>
      </c>
      <c r="K38" s="95">
        <f t="shared" si="39"/>
        <v>0.46886446886446886</v>
      </c>
      <c r="L38" s="95">
        <f t="shared" ref="L38" si="40">L35/L36</f>
        <v>0.46103896103896103</v>
      </c>
    </row>
    <row r="39" spans="1:12" ht="18" customHeight="1" x14ac:dyDescent="0.4">
      <c r="A39" s="88" t="s">
        <v>16</v>
      </c>
      <c r="B39" s="108" t="s">
        <v>5</v>
      </c>
      <c r="C39" s="101">
        <f t="shared" ref="C39:K39" si="41">SUM(C4+C9+C14+C19+C24+C29+C34)</f>
        <v>355</v>
      </c>
      <c r="D39" s="106">
        <f t="shared" si="41"/>
        <v>388</v>
      </c>
      <c r="E39" s="106">
        <f t="shared" si="41"/>
        <v>412</v>
      </c>
      <c r="F39" s="104">
        <f t="shared" si="41"/>
        <v>442</v>
      </c>
      <c r="G39" s="104">
        <f t="shared" si="41"/>
        <v>447</v>
      </c>
      <c r="H39" s="104">
        <f t="shared" si="41"/>
        <v>429</v>
      </c>
      <c r="I39" s="104">
        <f t="shared" si="41"/>
        <v>420</v>
      </c>
      <c r="J39" s="104">
        <f t="shared" si="41"/>
        <v>488</v>
      </c>
      <c r="K39" s="105">
        <f t="shared" si="41"/>
        <v>483</v>
      </c>
      <c r="L39" s="105">
        <f t="shared" ref="L39" si="42">SUM(L4+L9+L14+L19+L24+L29+L34)</f>
        <v>468</v>
      </c>
    </row>
    <row r="40" spans="1:12" ht="18" customHeight="1" x14ac:dyDescent="0.4">
      <c r="A40" s="109"/>
      <c r="B40" s="108" t="s">
        <v>6</v>
      </c>
      <c r="C40" s="101">
        <f t="shared" ref="C40:K40" si="43">SUM(C5+C10+C15+C20+C25+C30+C35)</f>
        <v>288</v>
      </c>
      <c r="D40" s="106">
        <f t="shared" si="43"/>
        <v>316</v>
      </c>
      <c r="E40" s="106">
        <f t="shared" si="43"/>
        <v>340</v>
      </c>
      <c r="F40" s="104">
        <f t="shared" si="43"/>
        <v>338</v>
      </c>
      <c r="G40" s="104">
        <f t="shared" si="43"/>
        <v>348</v>
      </c>
      <c r="H40" s="104">
        <f t="shared" si="43"/>
        <v>355</v>
      </c>
      <c r="I40" s="104">
        <f t="shared" si="43"/>
        <v>328</v>
      </c>
      <c r="J40" s="104">
        <f t="shared" si="43"/>
        <v>391</v>
      </c>
      <c r="K40" s="105">
        <f t="shared" si="43"/>
        <v>326</v>
      </c>
      <c r="L40" s="105">
        <f t="shared" ref="L40" si="44">SUM(L5+L10+L15+L20+L25+L30+L35)</f>
        <v>360</v>
      </c>
    </row>
    <row r="41" spans="1:12" ht="18" customHeight="1" x14ac:dyDescent="0.4">
      <c r="A41" s="109"/>
      <c r="B41" s="108" t="s">
        <v>7</v>
      </c>
      <c r="C41" s="101">
        <f t="shared" ref="C41:K41" si="45">SUM(C6+C11+C16+C21+C26+C36+C31)</f>
        <v>643</v>
      </c>
      <c r="D41" s="106">
        <f t="shared" si="45"/>
        <v>704</v>
      </c>
      <c r="E41" s="106">
        <f t="shared" si="45"/>
        <v>752</v>
      </c>
      <c r="F41" s="104">
        <f t="shared" si="45"/>
        <v>780</v>
      </c>
      <c r="G41" s="104">
        <f t="shared" si="45"/>
        <v>795</v>
      </c>
      <c r="H41" s="104">
        <f t="shared" si="45"/>
        <v>784</v>
      </c>
      <c r="I41" s="104">
        <f t="shared" si="45"/>
        <v>748</v>
      </c>
      <c r="J41" s="104">
        <f t="shared" si="45"/>
        <v>879</v>
      </c>
      <c r="K41" s="105">
        <f t="shared" si="45"/>
        <v>809</v>
      </c>
      <c r="L41" s="105">
        <f t="shared" ref="L41" si="46">SUM(L6+L11+L16+L21+L26+L36+L31)</f>
        <v>828</v>
      </c>
    </row>
    <row r="42" spans="1:12" ht="18" customHeight="1" x14ac:dyDescent="0.4">
      <c r="A42" s="109"/>
      <c r="B42" s="110" t="s">
        <v>8</v>
      </c>
      <c r="C42" s="112">
        <f t="shared" ref="C42:K42" si="47">C39/C41</f>
        <v>0.55209953343701401</v>
      </c>
      <c r="D42" s="112">
        <f t="shared" si="47"/>
        <v>0.55113636363636365</v>
      </c>
      <c r="E42" s="112">
        <f t="shared" si="47"/>
        <v>0.5478723404255319</v>
      </c>
      <c r="F42" s="113">
        <f t="shared" si="47"/>
        <v>0.56666666666666665</v>
      </c>
      <c r="G42" s="113">
        <f t="shared" si="47"/>
        <v>0.56226415094339621</v>
      </c>
      <c r="H42" s="113">
        <f t="shared" si="47"/>
        <v>0.54719387755102045</v>
      </c>
      <c r="I42" s="113">
        <f t="shared" si="47"/>
        <v>0.56149732620320858</v>
      </c>
      <c r="J42" s="113">
        <f t="shared" si="47"/>
        <v>0.55517633674630262</v>
      </c>
      <c r="K42" s="114">
        <f t="shared" si="47"/>
        <v>0.59703337453646477</v>
      </c>
      <c r="L42" s="114">
        <f t="shared" ref="L42" si="48">L39/L41</f>
        <v>0.56521739130434778</v>
      </c>
    </row>
    <row r="43" spans="1:12" ht="18" customHeight="1" x14ac:dyDescent="0.4">
      <c r="A43" s="111"/>
      <c r="B43" s="86" t="s">
        <v>9</v>
      </c>
      <c r="C43" s="51">
        <f t="shared" ref="C43:K43" si="49">C40/C41</f>
        <v>0.44790046656298599</v>
      </c>
      <c r="D43" s="51">
        <f t="shared" si="49"/>
        <v>0.44886363636363635</v>
      </c>
      <c r="E43" s="51">
        <f t="shared" si="49"/>
        <v>0.4521276595744681</v>
      </c>
      <c r="F43" s="51">
        <f t="shared" si="49"/>
        <v>0.43333333333333335</v>
      </c>
      <c r="G43" s="51">
        <f t="shared" si="49"/>
        <v>0.43773584905660379</v>
      </c>
      <c r="H43" s="51">
        <f t="shared" si="49"/>
        <v>0.45280612244897961</v>
      </c>
      <c r="I43" s="51">
        <f t="shared" si="49"/>
        <v>0.43850267379679142</v>
      </c>
      <c r="J43" s="51">
        <f t="shared" si="49"/>
        <v>0.44482366325369738</v>
      </c>
      <c r="K43" s="3">
        <f t="shared" si="49"/>
        <v>0.40296662546353523</v>
      </c>
      <c r="L43" s="3">
        <f t="shared" ref="L43" si="50">L40/L41</f>
        <v>0.43478260869565216</v>
      </c>
    </row>
    <row r="44" spans="1:12" x14ac:dyDescent="0.4">
      <c r="A44" s="7"/>
    </row>
    <row r="45" spans="1:12" x14ac:dyDescent="0.4">
      <c r="A45" s="8"/>
    </row>
    <row r="46" spans="1:12" x14ac:dyDescent="0.4">
      <c r="A46" s="7"/>
    </row>
    <row r="47" spans="1:12" x14ac:dyDescent="0.4">
      <c r="A47" s="7"/>
    </row>
    <row r="48" spans="1:12" x14ac:dyDescent="0.4">
      <c r="A48" s="7"/>
    </row>
  </sheetData>
  <pageMargins left="0.75" right="0.75" top="1" bottom="1" header="0.51180555555555496" footer="0.51180555555555496"/>
  <pageSetup paperSize="9" scale="62" firstPageNumber="0" orientation="portrait" r:id="rId1"/>
  <rowBreaks count="1" manualBreakCount="1">
    <brk id="43" max="16383" man="1"/>
  </rowBreaks>
  <colBreaks count="1" manualBreakCount="1">
    <brk id="4" max="1048575" man="1"/>
  </colBreaks>
  <ignoredErrors>
    <ignoredError sqref="C3:K3" numberStoredAsText="1"/>
    <ignoredError sqref="L6" formulaRange="1"/>
  </ignoredError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Z51"/>
  <sheetViews>
    <sheetView zoomScaleNormal="100" zoomScalePageLayoutView="85" workbookViewId="0"/>
  </sheetViews>
  <sheetFormatPr baseColWidth="10" defaultColWidth="8.83203125" defaultRowHeight="13" x14ac:dyDescent="0.3"/>
  <cols>
    <col min="1" max="12" width="8.1640625" style="13" customWidth="1"/>
    <col min="13" max="15" width="8.1640625" style="17" customWidth="1"/>
    <col min="16" max="17" width="8.1640625" style="13" customWidth="1"/>
    <col min="18" max="20" width="8.1640625" style="6" customWidth="1"/>
    <col min="21" max="22" width="8.1640625" style="13" customWidth="1"/>
    <col min="23" max="25" width="8.1640625" style="6" customWidth="1"/>
    <col min="26" max="27" width="8.1640625" style="13" customWidth="1"/>
    <col min="28" max="30" width="8.1640625" style="6" customWidth="1"/>
    <col min="31" max="32" width="8.1640625" style="13" customWidth="1"/>
    <col min="33" max="35" width="8.1640625" style="6" customWidth="1"/>
    <col min="36" max="37" width="8.1640625" style="13" customWidth="1"/>
    <col min="38" max="40" width="8.1640625" style="6" customWidth="1"/>
    <col min="41" max="52" width="8.1640625" style="13" customWidth="1"/>
    <col min="53" max="1021" width="10.5" style="13" customWidth="1"/>
    <col min="1022" max="16384" width="8.83203125" style="13"/>
  </cols>
  <sheetData>
    <row r="1" spans="1:52" s="10" customFormat="1" ht="30.65" customHeight="1" x14ac:dyDescent="0.35">
      <c r="A1" s="9" t="s">
        <v>194</v>
      </c>
    </row>
    <row r="2" spans="1:52" s="4" customFormat="1" ht="23.5" customHeight="1" x14ac:dyDescent="0.35">
      <c r="A2" s="4" t="s">
        <v>35</v>
      </c>
    </row>
    <row r="3" spans="1:52" s="16" customFormat="1" ht="18" customHeight="1" x14ac:dyDescent="0.3">
      <c r="A3" s="59" t="s">
        <v>95</v>
      </c>
      <c r="B3" s="59" t="s">
        <v>96</v>
      </c>
      <c r="C3" s="23" t="s">
        <v>86</v>
      </c>
      <c r="D3" s="57" t="s">
        <v>101</v>
      </c>
      <c r="E3" s="57" t="s">
        <v>102</v>
      </c>
      <c r="F3" s="57" t="s">
        <v>103</v>
      </c>
      <c r="G3" s="57" t="s">
        <v>104</v>
      </c>
      <c r="H3" s="23" t="s">
        <v>87</v>
      </c>
      <c r="I3" s="57" t="s">
        <v>105</v>
      </c>
      <c r="J3" s="57" t="s">
        <v>106</v>
      </c>
      <c r="K3" s="57" t="s">
        <v>107</v>
      </c>
      <c r="L3" s="57" t="s">
        <v>108</v>
      </c>
      <c r="M3" s="23" t="s">
        <v>88</v>
      </c>
      <c r="N3" s="57" t="s">
        <v>109</v>
      </c>
      <c r="O3" s="57" t="s">
        <v>110</v>
      </c>
      <c r="P3" s="57" t="s">
        <v>111</v>
      </c>
      <c r="Q3" s="57" t="s">
        <v>112</v>
      </c>
      <c r="R3" s="23" t="s">
        <v>89</v>
      </c>
      <c r="S3" s="57" t="s">
        <v>113</v>
      </c>
      <c r="T3" s="57" t="s">
        <v>114</v>
      </c>
      <c r="U3" s="57" t="s">
        <v>115</v>
      </c>
      <c r="V3" s="57" t="s">
        <v>116</v>
      </c>
      <c r="W3" s="23" t="s">
        <v>90</v>
      </c>
      <c r="X3" s="57" t="s">
        <v>117</v>
      </c>
      <c r="Y3" s="57" t="s">
        <v>118</v>
      </c>
      <c r="Z3" s="57" t="s">
        <v>119</v>
      </c>
      <c r="AA3" s="57" t="s">
        <v>120</v>
      </c>
      <c r="AB3" s="23" t="s">
        <v>91</v>
      </c>
      <c r="AC3" s="57" t="s">
        <v>121</v>
      </c>
      <c r="AD3" s="57" t="s">
        <v>122</v>
      </c>
      <c r="AE3" s="57" t="s">
        <v>123</v>
      </c>
      <c r="AF3" s="57" t="s">
        <v>124</v>
      </c>
      <c r="AG3" s="23" t="s">
        <v>92</v>
      </c>
      <c r="AH3" s="57" t="s">
        <v>125</v>
      </c>
      <c r="AI3" s="57" t="s">
        <v>126</v>
      </c>
      <c r="AJ3" s="57" t="s">
        <v>127</v>
      </c>
      <c r="AK3" s="57" t="s">
        <v>128</v>
      </c>
      <c r="AL3" s="23" t="s">
        <v>93</v>
      </c>
      <c r="AM3" s="57" t="s">
        <v>129</v>
      </c>
      <c r="AN3" s="57" t="s">
        <v>130</v>
      </c>
      <c r="AO3" s="57" t="s">
        <v>131</v>
      </c>
      <c r="AP3" s="57" t="s">
        <v>132</v>
      </c>
      <c r="AQ3" s="23" t="s">
        <v>94</v>
      </c>
      <c r="AR3" s="57" t="s">
        <v>133</v>
      </c>
      <c r="AS3" s="57" t="s">
        <v>134</v>
      </c>
      <c r="AT3" s="57" t="s">
        <v>135</v>
      </c>
      <c r="AU3" s="58" t="s">
        <v>136</v>
      </c>
      <c r="AV3" s="23">
        <v>2025</v>
      </c>
      <c r="AW3" s="57" t="s">
        <v>133</v>
      </c>
      <c r="AX3" s="57" t="s">
        <v>134</v>
      </c>
      <c r="AY3" s="57" t="s">
        <v>135</v>
      </c>
      <c r="AZ3" s="58" t="s">
        <v>136</v>
      </c>
    </row>
    <row r="4" spans="1:52" ht="18" customHeight="1" x14ac:dyDescent="0.3">
      <c r="A4" s="97" t="s">
        <v>2</v>
      </c>
      <c r="B4" s="115" t="s">
        <v>36</v>
      </c>
      <c r="C4" s="88" t="s">
        <v>21</v>
      </c>
      <c r="D4" s="116" t="s">
        <v>37</v>
      </c>
      <c r="E4" s="116" t="s">
        <v>23</v>
      </c>
      <c r="F4" s="117" t="s">
        <v>24</v>
      </c>
      <c r="G4" s="118" t="s">
        <v>9</v>
      </c>
      <c r="H4" s="88" t="s">
        <v>21</v>
      </c>
      <c r="I4" s="116" t="s">
        <v>37</v>
      </c>
      <c r="J4" s="116" t="s">
        <v>23</v>
      </c>
      <c r="K4" s="117" t="s">
        <v>24</v>
      </c>
      <c r="L4" s="118" t="s">
        <v>9</v>
      </c>
      <c r="M4" s="88" t="s">
        <v>21</v>
      </c>
      <c r="N4" s="116" t="s">
        <v>37</v>
      </c>
      <c r="O4" s="116" t="s">
        <v>23</v>
      </c>
      <c r="P4" s="117" t="s">
        <v>24</v>
      </c>
      <c r="Q4" s="118" t="s">
        <v>9</v>
      </c>
      <c r="R4" s="88" t="s">
        <v>21</v>
      </c>
      <c r="S4" s="116" t="s">
        <v>37</v>
      </c>
      <c r="T4" s="116" t="s">
        <v>23</v>
      </c>
      <c r="U4" s="117" t="s">
        <v>24</v>
      </c>
      <c r="V4" s="118" t="s">
        <v>9</v>
      </c>
      <c r="W4" s="88" t="s">
        <v>21</v>
      </c>
      <c r="X4" s="116" t="s">
        <v>37</v>
      </c>
      <c r="Y4" s="116" t="s">
        <v>23</v>
      </c>
      <c r="Z4" s="117" t="s">
        <v>24</v>
      </c>
      <c r="AA4" s="118" t="s">
        <v>9</v>
      </c>
      <c r="AB4" s="88" t="s">
        <v>21</v>
      </c>
      <c r="AC4" s="116" t="s">
        <v>37</v>
      </c>
      <c r="AD4" s="116" t="s">
        <v>23</v>
      </c>
      <c r="AE4" s="117" t="s">
        <v>24</v>
      </c>
      <c r="AF4" s="118" t="s">
        <v>9</v>
      </c>
      <c r="AG4" s="88" t="s">
        <v>21</v>
      </c>
      <c r="AH4" s="116" t="s">
        <v>37</v>
      </c>
      <c r="AI4" s="116" t="s">
        <v>23</v>
      </c>
      <c r="AJ4" s="117" t="s">
        <v>24</v>
      </c>
      <c r="AK4" s="118" t="s">
        <v>9</v>
      </c>
      <c r="AL4" s="88" t="s">
        <v>21</v>
      </c>
      <c r="AM4" s="116" t="s">
        <v>37</v>
      </c>
      <c r="AN4" s="116" t="s">
        <v>23</v>
      </c>
      <c r="AO4" s="117" t="s">
        <v>24</v>
      </c>
      <c r="AP4" s="118" t="s">
        <v>9</v>
      </c>
      <c r="AQ4" s="88" t="s">
        <v>21</v>
      </c>
      <c r="AR4" s="88" t="s">
        <v>37</v>
      </c>
      <c r="AS4" s="88" t="s">
        <v>23</v>
      </c>
      <c r="AT4" s="117" t="s">
        <v>24</v>
      </c>
      <c r="AU4" s="119" t="s">
        <v>9</v>
      </c>
      <c r="AV4" s="88" t="s">
        <v>21</v>
      </c>
      <c r="AW4" s="88" t="s">
        <v>37</v>
      </c>
      <c r="AX4" s="88" t="s">
        <v>23</v>
      </c>
      <c r="AY4" s="117" t="s">
        <v>24</v>
      </c>
      <c r="AZ4" s="119" t="s">
        <v>9</v>
      </c>
    </row>
    <row r="5" spans="1:52" ht="18" customHeight="1" x14ac:dyDescent="0.3">
      <c r="A5" s="25" t="s">
        <v>4</v>
      </c>
      <c r="B5" s="120" t="s">
        <v>38</v>
      </c>
      <c r="C5" s="84">
        <v>23</v>
      </c>
      <c r="D5" s="78">
        <v>19</v>
      </c>
      <c r="E5" s="78">
        <f t="shared" ref="E5:E32" si="0">SUM(C5:D5)</f>
        <v>42</v>
      </c>
      <c r="F5" s="121">
        <f t="shared" ref="F5:F32" si="1">C5/E5</f>
        <v>0.54761904761904767</v>
      </c>
      <c r="G5" s="122">
        <f>D5/E5</f>
        <v>0.45238095238095238</v>
      </c>
      <c r="H5" s="84">
        <v>25</v>
      </c>
      <c r="I5" s="78">
        <v>20</v>
      </c>
      <c r="J5" s="78">
        <f t="shared" ref="J5:J32" si="2">SUM(H5:I5)</f>
        <v>45</v>
      </c>
      <c r="K5" s="121">
        <f t="shared" ref="K5:K32" si="3">H5/J5</f>
        <v>0.55555555555555558</v>
      </c>
      <c r="L5" s="122">
        <f>I5/J5</f>
        <v>0.44444444444444442</v>
      </c>
      <c r="M5" s="84">
        <v>24</v>
      </c>
      <c r="N5" s="78">
        <v>17</v>
      </c>
      <c r="O5" s="78">
        <f t="shared" ref="O5:O32" si="4">SUM(M5:N5)</f>
        <v>41</v>
      </c>
      <c r="P5" s="121">
        <f t="shared" ref="P5:P32" si="5">M5/O5</f>
        <v>0.58536585365853655</v>
      </c>
      <c r="Q5" s="122">
        <f>N5/O5</f>
        <v>0.41463414634146339</v>
      </c>
      <c r="R5" s="84">
        <v>29</v>
      </c>
      <c r="S5" s="78">
        <v>17</v>
      </c>
      <c r="T5" s="78">
        <f>SUM(R5:S5)</f>
        <v>46</v>
      </c>
      <c r="U5" s="121">
        <f t="shared" ref="U5:U44" si="6">R5/T5</f>
        <v>0.63043478260869568</v>
      </c>
      <c r="V5" s="122">
        <f>S5/T5</f>
        <v>0.36956521739130432</v>
      </c>
      <c r="W5" s="84">
        <v>27</v>
      </c>
      <c r="X5" s="78">
        <v>16</v>
      </c>
      <c r="Y5" s="78">
        <f>SUM(W5:X5)</f>
        <v>43</v>
      </c>
      <c r="Z5" s="121">
        <f t="shared" ref="Z5:Z44" si="7">W5/Y5</f>
        <v>0.62790697674418605</v>
      </c>
      <c r="AA5" s="122">
        <f>X5/Y5</f>
        <v>0.37209302325581395</v>
      </c>
      <c r="AB5" s="84">
        <v>35</v>
      </c>
      <c r="AC5" s="78">
        <v>22</v>
      </c>
      <c r="AD5" s="78">
        <f>SUM(AB5:AC5)</f>
        <v>57</v>
      </c>
      <c r="AE5" s="121">
        <f t="shared" ref="AE5:AE44" si="8">AB5/AD5</f>
        <v>0.61403508771929827</v>
      </c>
      <c r="AF5" s="122">
        <f>AC5/AD5</f>
        <v>0.38596491228070173</v>
      </c>
      <c r="AG5" s="84">
        <v>40</v>
      </c>
      <c r="AH5" s="78">
        <v>24</v>
      </c>
      <c r="AI5" s="78">
        <f>SUM(AG5:AH5)</f>
        <v>64</v>
      </c>
      <c r="AJ5" s="121">
        <f t="shared" ref="AJ5:AJ44" si="9">AG5/AI5</f>
        <v>0.625</v>
      </c>
      <c r="AK5" s="122">
        <f>AH5/AI5</f>
        <v>0.375</v>
      </c>
      <c r="AL5" s="84">
        <v>30</v>
      </c>
      <c r="AM5" s="78">
        <v>15</v>
      </c>
      <c r="AN5" s="78">
        <f>SUM(AL5:AM5)</f>
        <v>45</v>
      </c>
      <c r="AO5" s="121">
        <f t="shared" ref="AO5:AO44" si="10">AL5/AN5</f>
        <v>0.66666666666666663</v>
      </c>
      <c r="AP5" s="122">
        <f>AM5/AN5</f>
        <v>0.33333333333333331</v>
      </c>
      <c r="AQ5" s="88">
        <v>29</v>
      </c>
      <c r="AR5" s="116">
        <v>11</v>
      </c>
      <c r="AS5" s="116">
        <f t="shared" ref="AS5:AS44" si="11">SUM(AQ5:AR5)</f>
        <v>40</v>
      </c>
      <c r="AT5" s="121">
        <f t="shared" ref="AT5:AT44" si="12">AQ5/AS5</f>
        <v>0.72499999999999998</v>
      </c>
      <c r="AU5" s="65">
        <f>AR5/AS5</f>
        <v>0.27500000000000002</v>
      </c>
      <c r="AV5" s="88">
        <v>30</v>
      </c>
      <c r="AW5" s="116">
        <v>14</v>
      </c>
      <c r="AX5" s="116">
        <f t="shared" ref="AX5:AX44" si="13">SUM(AV5:AW5)</f>
        <v>44</v>
      </c>
      <c r="AY5" s="121">
        <f t="shared" ref="AY5:AY44" si="14">AV5/AX5</f>
        <v>0.68181818181818177</v>
      </c>
      <c r="AZ5" s="65">
        <f>AW5/AX5</f>
        <v>0.31818181818181818</v>
      </c>
    </row>
    <row r="6" spans="1:52" ht="18" customHeight="1" x14ac:dyDescent="0.3">
      <c r="A6" s="33"/>
      <c r="B6" s="25" t="s">
        <v>39</v>
      </c>
      <c r="C6" s="84">
        <v>9</v>
      </c>
      <c r="D6" s="78">
        <v>14</v>
      </c>
      <c r="E6" s="78">
        <f t="shared" si="0"/>
        <v>23</v>
      </c>
      <c r="F6" s="28">
        <f t="shared" si="1"/>
        <v>0.39130434782608697</v>
      </c>
      <c r="G6" s="122">
        <f t="shared" ref="G6:G32" si="15">D6/E6</f>
        <v>0.60869565217391308</v>
      </c>
      <c r="H6" s="84">
        <v>6</v>
      </c>
      <c r="I6" s="78">
        <v>10</v>
      </c>
      <c r="J6" s="78">
        <f t="shared" si="2"/>
        <v>16</v>
      </c>
      <c r="K6" s="28">
        <f t="shared" si="3"/>
        <v>0.375</v>
      </c>
      <c r="L6" s="122">
        <f t="shared" ref="L6:L32" si="16">I6/J6</f>
        <v>0.625</v>
      </c>
      <c r="M6" s="84">
        <v>5</v>
      </c>
      <c r="N6" s="78">
        <v>15</v>
      </c>
      <c r="O6" s="78">
        <f t="shared" si="4"/>
        <v>20</v>
      </c>
      <c r="P6" s="28">
        <f t="shared" si="5"/>
        <v>0.25</v>
      </c>
      <c r="Q6" s="122">
        <f t="shared" ref="Q6:Q32" si="17">N6/O6</f>
        <v>0.75</v>
      </c>
      <c r="R6" s="84">
        <v>5</v>
      </c>
      <c r="S6" s="78">
        <v>16</v>
      </c>
      <c r="T6" s="78">
        <f>SUM(R6:S6)</f>
        <v>21</v>
      </c>
      <c r="U6" s="28">
        <f t="shared" si="6"/>
        <v>0.23809523809523808</v>
      </c>
      <c r="V6" s="122">
        <f t="shared" ref="V6:V40" si="18">S6/T6</f>
        <v>0.76190476190476186</v>
      </c>
      <c r="W6" s="84">
        <v>8</v>
      </c>
      <c r="X6" s="78">
        <v>12</v>
      </c>
      <c r="Y6" s="78">
        <f>SUM(W6:X6)</f>
        <v>20</v>
      </c>
      <c r="Z6" s="28">
        <f t="shared" si="7"/>
        <v>0.4</v>
      </c>
      <c r="AA6" s="122">
        <f t="shared" ref="AA6:AA40" si="19">X6/Y6</f>
        <v>0.6</v>
      </c>
      <c r="AB6" s="84">
        <v>7</v>
      </c>
      <c r="AC6" s="78">
        <v>7</v>
      </c>
      <c r="AD6" s="78">
        <f>SUM(AB6:AC6)</f>
        <v>14</v>
      </c>
      <c r="AE6" s="28">
        <f t="shared" si="8"/>
        <v>0.5</v>
      </c>
      <c r="AF6" s="122">
        <f t="shared" ref="AF6:AF40" si="20">AC6/AD6</f>
        <v>0.5</v>
      </c>
      <c r="AG6" s="84">
        <v>8</v>
      </c>
      <c r="AH6" s="78">
        <v>9</v>
      </c>
      <c r="AI6" s="78">
        <f>SUM(AG6:AH6)</f>
        <v>17</v>
      </c>
      <c r="AJ6" s="28">
        <f t="shared" si="9"/>
        <v>0.47058823529411764</v>
      </c>
      <c r="AK6" s="122">
        <f t="shared" ref="AK6:AK40" si="21">AH6/AI6</f>
        <v>0.52941176470588236</v>
      </c>
      <c r="AL6" s="84">
        <v>7</v>
      </c>
      <c r="AM6" s="78">
        <v>8</v>
      </c>
      <c r="AN6" s="78">
        <f>SUM(AL6:AM6)</f>
        <v>15</v>
      </c>
      <c r="AO6" s="28">
        <f t="shared" si="10"/>
        <v>0.46666666666666667</v>
      </c>
      <c r="AP6" s="122">
        <f t="shared" ref="AP6:AP40" si="22">AM6/AN6</f>
        <v>0.53333333333333333</v>
      </c>
      <c r="AQ6" s="84">
        <v>7</v>
      </c>
      <c r="AR6" s="78">
        <v>6</v>
      </c>
      <c r="AS6" s="78">
        <f t="shared" si="11"/>
        <v>13</v>
      </c>
      <c r="AT6" s="28">
        <f t="shared" si="12"/>
        <v>0.53846153846153844</v>
      </c>
      <c r="AU6" s="65">
        <f t="shared" ref="AU6:AU32" si="23">AR6/AS6</f>
        <v>0.46153846153846156</v>
      </c>
      <c r="AV6" s="84">
        <v>10</v>
      </c>
      <c r="AW6" s="78">
        <v>7</v>
      </c>
      <c r="AX6" s="78">
        <f t="shared" si="13"/>
        <v>17</v>
      </c>
      <c r="AY6" s="28">
        <f t="shared" si="14"/>
        <v>0.58823529411764708</v>
      </c>
      <c r="AZ6" s="65">
        <f t="shared" ref="AZ6:AZ40" si="24">AW6/AX6</f>
        <v>0.41176470588235292</v>
      </c>
    </row>
    <row r="7" spans="1:52" ht="18" customHeight="1" x14ac:dyDescent="0.3">
      <c r="A7" s="33"/>
      <c r="B7" s="25" t="s">
        <v>40</v>
      </c>
      <c r="C7" s="84">
        <v>9</v>
      </c>
      <c r="D7" s="78">
        <v>12</v>
      </c>
      <c r="E7" s="78">
        <f t="shared" si="0"/>
        <v>21</v>
      </c>
      <c r="F7" s="28">
        <f t="shared" si="1"/>
        <v>0.42857142857142855</v>
      </c>
      <c r="G7" s="122">
        <f t="shared" si="15"/>
        <v>0.5714285714285714</v>
      </c>
      <c r="H7" s="84">
        <v>6</v>
      </c>
      <c r="I7" s="78">
        <v>14</v>
      </c>
      <c r="J7" s="78">
        <f t="shared" si="2"/>
        <v>20</v>
      </c>
      <c r="K7" s="28">
        <f t="shared" si="3"/>
        <v>0.3</v>
      </c>
      <c r="L7" s="122">
        <f t="shared" si="16"/>
        <v>0.7</v>
      </c>
      <c r="M7" s="84">
        <v>6</v>
      </c>
      <c r="N7" s="78">
        <v>11</v>
      </c>
      <c r="O7" s="78">
        <f t="shared" si="4"/>
        <v>17</v>
      </c>
      <c r="P7" s="28">
        <f t="shared" si="5"/>
        <v>0.35294117647058826</v>
      </c>
      <c r="Q7" s="122">
        <f t="shared" si="17"/>
        <v>0.6470588235294118</v>
      </c>
      <c r="R7" s="84">
        <v>7</v>
      </c>
      <c r="S7" s="78">
        <v>8</v>
      </c>
      <c r="T7" s="78">
        <f>SUM(R7:S7)</f>
        <v>15</v>
      </c>
      <c r="U7" s="28">
        <f t="shared" si="6"/>
        <v>0.46666666666666667</v>
      </c>
      <c r="V7" s="122">
        <f t="shared" si="18"/>
        <v>0.53333333333333333</v>
      </c>
      <c r="W7" s="84">
        <v>6</v>
      </c>
      <c r="X7" s="78">
        <v>14</v>
      </c>
      <c r="Y7" s="78">
        <f>SUM(W7:X7)</f>
        <v>20</v>
      </c>
      <c r="Z7" s="28">
        <f t="shared" si="7"/>
        <v>0.3</v>
      </c>
      <c r="AA7" s="122">
        <f t="shared" si="19"/>
        <v>0.7</v>
      </c>
      <c r="AB7" s="84">
        <v>5</v>
      </c>
      <c r="AC7" s="78">
        <v>15</v>
      </c>
      <c r="AD7" s="78">
        <f>SUM(AB7:AC7)</f>
        <v>20</v>
      </c>
      <c r="AE7" s="28">
        <f t="shared" si="8"/>
        <v>0.25</v>
      </c>
      <c r="AF7" s="122">
        <f t="shared" si="20"/>
        <v>0.75</v>
      </c>
      <c r="AG7" s="84">
        <v>6</v>
      </c>
      <c r="AH7" s="78">
        <v>13</v>
      </c>
      <c r="AI7" s="78">
        <f>SUM(AG7:AH7)</f>
        <v>19</v>
      </c>
      <c r="AJ7" s="28">
        <f t="shared" si="9"/>
        <v>0.31578947368421051</v>
      </c>
      <c r="AK7" s="122">
        <f t="shared" si="21"/>
        <v>0.68421052631578949</v>
      </c>
      <c r="AL7" s="84">
        <v>5</v>
      </c>
      <c r="AM7" s="78">
        <v>12</v>
      </c>
      <c r="AN7" s="78">
        <f>SUM(AL7:AM7)</f>
        <v>17</v>
      </c>
      <c r="AO7" s="28">
        <f t="shared" si="10"/>
        <v>0.29411764705882354</v>
      </c>
      <c r="AP7" s="122">
        <f t="shared" si="22"/>
        <v>0.70588235294117652</v>
      </c>
      <c r="AQ7" s="84">
        <v>9</v>
      </c>
      <c r="AR7" s="78">
        <v>14</v>
      </c>
      <c r="AS7" s="78">
        <f t="shared" si="11"/>
        <v>23</v>
      </c>
      <c r="AT7" s="28">
        <f t="shared" si="12"/>
        <v>0.39130434782608697</v>
      </c>
      <c r="AU7" s="65">
        <f t="shared" si="23"/>
        <v>0.60869565217391308</v>
      </c>
      <c r="AV7" s="84">
        <v>13</v>
      </c>
      <c r="AW7" s="78">
        <v>19</v>
      </c>
      <c r="AX7" s="78">
        <f t="shared" si="13"/>
        <v>32</v>
      </c>
      <c r="AY7" s="28">
        <f t="shared" si="14"/>
        <v>0.40625</v>
      </c>
      <c r="AZ7" s="65">
        <f t="shared" si="24"/>
        <v>0.59375</v>
      </c>
    </row>
    <row r="8" spans="1:52" s="16" customFormat="1" ht="18" customHeight="1" x14ac:dyDescent="0.3">
      <c r="A8" s="34"/>
      <c r="B8" s="123" t="s">
        <v>23</v>
      </c>
      <c r="C8" s="124">
        <f>SUM(C5:C7)</f>
        <v>41</v>
      </c>
      <c r="D8" s="97">
        <v>45</v>
      </c>
      <c r="E8" s="97">
        <f t="shared" si="0"/>
        <v>86</v>
      </c>
      <c r="F8" s="30">
        <f t="shared" si="1"/>
        <v>0.47674418604651164</v>
      </c>
      <c r="G8" s="56">
        <f t="shared" si="15"/>
        <v>0.52325581395348841</v>
      </c>
      <c r="H8" s="124">
        <f>SUM(H5:H7)</f>
        <v>37</v>
      </c>
      <c r="I8" s="97">
        <f>SUM(I5:I7)</f>
        <v>44</v>
      </c>
      <c r="J8" s="97">
        <f t="shared" si="2"/>
        <v>81</v>
      </c>
      <c r="K8" s="30">
        <f t="shared" si="3"/>
        <v>0.4567901234567901</v>
      </c>
      <c r="L8" s="56">
        <f t="shared" si="16"/>
        <v>0.54320987654320985</v>
      </c>
      <c r="M8" s="124">
        <v>35</v>
      </c>
      <c r="N8" s="97">
        <v>42</v>
      </c>
      <c r="O8" s="97">
        <f t="shared" si="4"/>
        <v>77</v>
      </c>
      <c r="P8" s="30">
        <f t="shared" si="5"/>
        <v>0.45454545454545453</v>
      </c>
      <c r="Q8" s="56">
        <f t="shared" si="17"/>
        <v>0.54545454545454541</v>
      </c>
      <c r="R8" s="124">
        <v>39</v>
      </c>
      <c r="S8" s="97">
        <v>40</v>
      </c>
      <c r="T8" s="97">
        <f>R8+S8</f>
        <v>79</v>
      </c>
      <c r="U8" s="30">
        <f t="shared" si="6"/>
        <v>0.49367088607594939</v>
      </c>
      <c r="V8" s="56">
        <f t="shared" si="18"/>
        <v>0.50632911392405067</v>
      </c>
      <c r="W8" s="124">
        <v>39</v>
      </c>
      <c r="X8" s="97">
        <v>41</v>
      </c>
      <c r="Y8" s="97">
        <f>W8+X8</f>
        <v>80</v>
      </c>
      <c r="Z8" s="30">
        <f t="shared" si="7"/>
        <v>0.48749999999999999</v>
      </c>
      <c r="AA8" s="56">
        <f t="shared" si="19"/>
        <v>0.51249999999999996</v>
      </c>
      <c r="AB8" s="124">
        <v>46</v>
      </c>
      <c r="AC8" s="97">
        <v>44</v>
      </c>
      <c r="AD8" s="97">
        <f>AB8+AC8</f>
        <v>90</v>
      </c>
      <c r="AE8" s="30">
        <f t="shared" si="8"/>
        <v>0.51111111111111107</v>
      </c>
      <c r="AF8" s="56">
        <f t="shared" si="20"/>
        <v>0.48888888888888887</v>
      </c>
      <c r="AG8" s="124">
        <v>53</v>
      </c>
      <c r="AH8" s="97">
        <v>46</v>
      </c>
      <c r="AI8" s="97">
        <f>AG8+AH8</f>
        <v>99</v>
      </c>
      <c r="AJ8" s="30">
        <f t="shared" si="9"/>
        <v>0.53535353535353536</v>
      </c>
      <c r="AK8" s="56">
        <f t="shared" si="21"/>
        <v>0.46464646464646464</v>
      </c>
      <c r="AL8" s="124">
        <v>42</v>
      </c>
      <c r="AM8" s="97">
        <v>35</v>
      </c>
      <c r="AN8" s="97">
        <v>77</v>
      </c>
      <c r="AO8" s="30">
        <f t="shared" si="10"/>
        <v>0.54545454545454541</v>
      </c>
      <c r="AP8" s="56">
        <f t="shared" si="22"/>
        <v>0.45454545454545453</v>
      </c>
      <c r="AQ8" s="124">
        <v>44</v>
      </c>
      <c r="AR8" s="97">
        <v>31</v>
      </c>
      <c r="AS8" s="97">
        <f t="shared" si="11"/>
        <v>75</v>
      </c>
      <c r="AT8" s="30">
        <f t="shared" si="12"/>
        <v>0.58666666666666667</v>
      </c>
      <c r="AU8" s="55">
        <f t="shared" si="23"/>
        <v>0.41333333333333333</v>
      </c>
      <c r="AV8" s="124">
        <v>51</v>
      </c>
      <c r="AW8" s="97">
        <v>40</v>
      </c>
      <c r="AX8" s="97">
        <f t="shared" si="13"/>
        <v>91</v>
      </c>
      <c r="AY8" s="30">
        <f t="shared" si="14"/>
        <v>0.56043956043956045</v>
      </c>
      <c r="AZ8" s="55">
        <f t="shared" si="24"/>
        <v>0.43956043956043955</v>
      </c>
    </row>
    <row r="9" spans="1:52" ht="18" customHeight="1" x14ac:dyDescent="0.3">
      <c r="A9" s="25" t="s">
        <v>10</v>
      </c>
      <c r="B9" s="25" t="s">
        <v>38</v>
      </c>
      <c r="C9" s="84">
        <v>172</v>
      </c>
      <c r="D9" s="78">
        <v>118</v>
      </c>
      <c r="E9" s="78">
        <f t="shared" si="0"/>
        <v>290</v>
      </c>
      <c r="F9" s="28">
        <f t="shared" si="1"/>
        <v>0.59310344827586203</v>
      </c>
      <c r="G9" s="122">
        <f t="shared" si="15"/>
        <v>0.40689655172413791</v>
      </c>
      <c r="H9" s="84">
        <v>156</v>
      </c>
      <c r="I9" s="78">
        <v>121</v>
      </c>
      <c r="J9" s="78">
        <f t="shared" si="2"/>
        <v>277</v>
      </c>
      <c r="K9" s="28">
        <f t="shared" si="3"/>
        <v>0.56317689530685922</v>
      </c>
      <c r="L9" s="122">
        <f t="shared" si="16"/>
        <v>0.43682310469314078</v>
      </c>
      <c r="M9" s="84">
        <v>166</v>
      </c>
      <c r="N9" s="78">
        <v>140</v>
      </c>
      <c r="O9" s="78">
        <f t="shared" si="4"/>
        <v>306</v>
      </c>
      <c r="P9" s="28">
        <f t="shared" si="5"/>
        <v>0.54248366013071891</v>
      </c>
      <c r="Q9" s="122">
        <f t="shared" si="17"/>
        <v>0.45751633986928103</v>
      </c>
      <c r="R9" s="84">
        <v>166</v>
      </c>
      <c r="S9" s="78">
        <v>135</v>
      </c>
      <c r="T9" s="78">
        <f>SUM(R9:S9)</f>
        <v>301</v>
      </c>
      <c r="U9" s="28">
        <f t="shared" si="6"/>
        <v>0.55149501661129563</v>
      </c>
      <c r="V9" s="122">
        <f t="shared" si="18"/>
        <v>0.44850498338870431</v>
      </c>
      <c r="W9" s="84">
        <v>159</v>
      </c>
      <c r="X9" s="78">
        <v>131</v>
      </c>
      <c r="Y9" s="78">
        <f>SUM(W9:X9)</f>
        <v>290</v>
      </c>
      <c r="Z9" s="28">
        <f t="shared" si="7"/>
        <v>0.5482758620689655</v>
      </c>
      <c r="AA9" s="122">
        <f t="shared" si="19"/>
        <v>0.4517241379310345</v>
      </c>
      <c r="AB9" s="84">
        <v>174</v>
      </c>
      <c r="AC9" s="78">
        <v>124</v>
      </c>
      <c r="AD9" s="78">
        <f>SUM(AB9:AC9)</f>
        <v>298</v>
      </c>
      <c r="AE9" s="28">
        <f t="shared" si="8"/>
        <v>0.58389261744966447</v>
      </c>
      <c r="AF9" s="122">
        <f t="shared" si="20"/>
        <v>0.41610738255033558</v>
      </c>
      <c r="AG9" s="84">
        <v>182</v>
      </c>
      <c r="AH9" s="78">
        <v>125</v>
      </c>
      <c r="AI9" s="78">
        <f>SUM(AG9:AH9)</f>
        <v>307</v>
      </c>
      <c r="AJ9" s="28">
        <f t="shared" si="9"/>
        <v>0.59283387622149841</v>
      </c>
      <c r="AK9" s="122">
        <f t="shared" si="21"/>
        <v>0.40716612377850164</v>
      </c>
      <c r="AL9" s="84">
        <v>181</v>
      </c>
      <c r="AM9" s="78">
        <v>133</v>
      </c>
      <c r="AN9" s="78">
        <f>SUM(AL9:AM9)</f>
        <v>314</v>
      </c>
      <c r="AO9" s="28">
        <f t="shared" si="10"/>
        <v>0.57643312101910826</v>
      </c>
      <c r="AP9" s="122">
        <f t="shared" si="22"/>
        <v>0.42356687898089174</v>
      </c>
      <c r="AQ9" s="84">
        <v>138</v>
      </c>
      <c r="AR9" s="78">
        <v>99</v>
      </c>
      <c r="AS9" s="78">
        <f t="shared" si="11"/>
        <v>237</v>
      </c>
      <c r="AT9" s="28">
        <f t="shared" si="12"/>
        <v>0.58227848101265822</v>
      </c>
      <c r="AU9" s="65">
        <f t="shared" si="23"/>
        <v>0.41772151898734178</v>
      </c>
      <c r="AV9" s="84">
        <v>134</v>
      </c>
      <c r="AW9" s="78">
        <v>92</v>
      </c>
      <c r="AX9" s="78">
        <f t="shared" si="13"/>
        <v>226</v>
      </c>
      <c r="AY9" s="28">
        <f t="shared" si="14"/>
        <v>0.59292035398230092</v>
      </c>
      <c r="AZ9" s="65">
        <f t="shared" si="24"/>
        <v>0.40707964601769914</v>
      </c>
    </row>
    <row r="10" spans="1:52" ht="18" customHeight="1" x14ac:dyDescent="0.3">
      <c r="A10" s="33"/>
      <c r="B10" s="25" t="s">
        <v>39</v>
      </c>
      <c r="C10" s="84">
        <v>11</v>
      </c>
      <c r="D10" s="78">
        <v>12</v>
      </c>
      <c r="E10" s="78">
        <f t="shared" si="0"/>
        <v>23</v>
      </c>
      <c r="F10" s="28">
        <f t="shared" si="1"/>
        <v>0.47826086956521741</v>
      </c>
      <c r="G10" s="122">
        <f t="shared" si="15"/>
        <v>0.52173913043478259</v>
      </c>
      <c r="H10" s="84">
        <v>12</v>
      </c>
      <c r="I10" s="78">
        <v>12</v>
      </c>
      <c r="J10" s="78">
        <f t="shared" si="2"/>
        <v>24</v>
      </c>
      <c r="K10" s="28">
        <f t="shared" si="3"/>
        <v>0.5</v>
      </c>
      <c r="L10" s="122">
        <f t="shared" si="16"/>
        <v>0.5</v>
      </c>
      <c r="M10" s="84">
        <v>17</v>
      </c>
      <c r="N10" s="78">
        <v>13</v>
      </c>
      <c r="O10" s="78">
        <f t="shared" si="4"/>
        <v>30</v>
      </c>
      <c r="P10" s="28">
        <f t="shared" si="5"/>
        <v>0.56666666666666665</v>
      </c>
      <c r="Q10" s="122">
        <f t="shared" si="17"/>
        <v>0.43333333333333335</v>
      </c>
      <c r="R10" s="84">
        <v>14</v>
      </c>
      <c r="S10" s="78">
        <v>15</v>
      </c>
      <c r="T10" s="78">
        <f>SUM(R10:S10)</f>
        <v>29</v>
      </c>
      <c r="U10" s="28">
        <f t="shared" si="6"/>
        <v>0.48275862068965519</v>
      </c>
      <c r="V10" s="122">
        <f t="shared" si="18"/>
        <v>0.51724137931034486</v>
      </c>
      <c r="W10" s="84">
        <v>14</v>
      </c>
      <c r="X10" s="78">
        <v>12</v>
      </c>
      <c r="Y10" s="78">
        <f>SUM(W10:X10)</f>
        <v>26</v>
      </c>
      <c r="Z10" s="28">
        <f t="shared" si="7"/>
        <v>0.53846153846153844</v>
      </c>
      <c r="AA10" s="122">
        <f t="shared" si="19"/>
        <v>0.46153846153846156</v>
      </c>
      <c r="AB10" s="84">
        <v>16</v>
      </c>
      <c r="AC10" s="78">
        <v>17</v>
      </c>
      <c r="AD10" s="78">
        <f>SUM(AB10:AC10)</f>
        <v>33</v>
      </c>
      <c r="AE10" s="28">
        <f t="shared" si="8"/>
        <v>0.48484848484848486</v>
      </c>
      <c r="AF10" s="122">
        <f t="shared" si="20"/>
        <v>0.51515151515151514</v>
      </c>
      <c r="AG10" s="84">
        <v>15</v>
      </c>
      <c r="AH10" s="78">
        <v>18</v>
      </c>
      <c r="AI10" s="78">
        <f>SUM(AG10:AH10)</f>
        <v>33</v>
      </c>
      <c r="AJ10" s="28">
        <f t="shared" si="9"/>
        <v>0.45454545454545453</v>
      </c>
      <c r="AK10" s="122">
        <f t="shared" si="21"/>
        <v>0.54545454545454541</v>
      </c>
      <c r="AL10" s="84">
        <v>15</v>
      </c>
      <c r="AM10" s="78">
        <v>19</v>
      </c>
      <c r="AN10" s="78">
        <f>SUM(AL10:AM10)</f>
        <v>34</v>
      </c>
      <c r="AO10" s="28">
        <f t="shared" si="10"/>
        <v>0.44117647058823528</v>
      </c>
      <c r="AP10" s="122">
        <f t="shared" si="22"/>
        <v>0.55882352941176472</v>
      </c>
      <c r="AQ10" s="84">
        <v>17</v>
      </c>
      <c r="AR10" s="78">
        <v>18</v>
      </c>
      <c r="AS10" s="78">
        <f t="shared" si="11"/>
        <v>35</v>
      </c>
      <c r="AT10" s="28">
        <f t="shared" si="12"/>
        <v>0.48571428571428571</v>
      </c>
      <c r="AU10" s="65">
        <f t="shared" si="23"/>
        <v>0.51428571428571423</v>
      </c>
      <c r="AV10" s="84">
        <v>14</v>
      </c>
      <c r="AW10" s="78">
        <v>14</v>
      </c>
      <c r="AX10" s="78">
        <f t="shared" si="13"/>
        <v>28</v>
      </c>
      <c r="AY10" s="28">
        <f t="shared" si="14"/>
        <v>0.5</v>
      </c>
      <c r="AZ10" s="65">
        <f t="shared" si="24"/>
        <v>0.5</v>
      </c>
    </row>
    <row r="11" spans="1:52" ht="18" customHeight="1" x14ac:dyDescent="0.3">
      <c r="A11" s="33"/>
      <c r="B11" s="25" t="s">
        <v>40</v>
      </c>
      <c r="C11" s="84">
        <v>20</v>
      </c>
      <c r="D11" s="78">
        <v>17</v>
      </c>
      <c r="E11" s="78">
        <f t="shared" si="0"/>
        <v>37</v>
      </c>
      <c r="F11" s="28">
        <f t="shared" si="1"/>
        <v>0.54054054054054057</v>
      </c>
      <c r="G11" s="122">
        <f t="shared" si="15"/>
        <v>0.45945945945945948</v>
      </c>
      <c r="H11" s="84">
        <v>7</v>
      </c>
      <c r="I11" s="78">
        <v>10</v>
      </c>
      <c r="J11" s="78">
        <f t="shared" si="2"/>
        <v>17</v>
      </c>
      <c r="K11" s="28">
        <f t="shared" si="3"/>
        <v>0.41176470588235292</v>
      </c>
      <c r="L11" s="122">
        <f t="shared" si="16"/>
        <v>0.58823529411764708</v>
      </c>
      <c r="M11" s="84">
        <v>11</v>
      </c>
      <c r="N11" s="78">
        <v>9</v>
      </c>
      <c r="O11" s="78">
        <f t="shared" si="4"/>
        <v>20</v>
      </c>
      <c r="P11" s="28">
        <f t="shared" si="5"/>
        <v>0.55000000000000004</v>
      </c>
      <c r="Q11" s="122">
        <f t="shared" si="17"/>
        <v>0.45</v>
      </c>
      <c r="R11" s="84">
        <v>6</v>
      </c>
      <c r="S11" s="78">
        <v>6</v>
      </c>
      <c r="T11" s="78">
        <f>SUM(R11:S11)</f>
        <v>12</v>
      </c>
      <c r="U11" s="28">
        <f t="shared" si="6"/>
        <v>0.5</v>
      </c>
      <c r="V11" s="122">
        <f t="shared" si="18"/>
        <v>0.5</v>
      </c>
      <c r="W11" s="84">
        <v>6</v>
      </c>
      <c r="X11" s="78">
        <v>5</v>
      </c>
      <c r="Y11" s="78">
        <f>SUM(W11:X11)</f>
        <v>11</v>
      </c>
      <c r="Z11" s="28">
        <f t="shared" si="7"/>
        <v>0.54545454545454541</v>
      </c>
      <c r="AA11" s="122">
        <f t="shared" si="19"/>
        <v>0.45454545454545453</v>
      </c>
      <c r="AB11" s="84">
        <v>8</v>
      </c>
      <c r="AC11" s="78">
        <v>3</v>
      </c>
      <c r="AD11" s="78">
        <f>SUM(AB11:AC11)</f>
        <v>11</v>
      </c>
      <c r="AE11" s="28">
        <f t="shared" si="8"/>
        <v>0.72727272727272729</v>
      </c>
      <c r="AF11" s="122">
        <f t="shared" si="20"/>
        <v>0.27272727272727271</v>
      </c>
      <c r="AG11" s="84">
        <v>13</v>
      </c>
      <c r="AH11" s="78">
        <v>6</v>
      </c>
      <c r="AI11" s="78">
        <f>SUM(AG11:AH11)</f>
        <v>19</v>
      </c>
      <c r="AJ11" s="28">
        <f t="shared" si="9"/>
        <v>0.68421052631578949</v>
      </c>
      <c r="AK11" s="122">
        <f t="shared" si="21"/>
        <v>0.31578947368421051</v>
      </c>
      <c r="AL11" s="84">
        <v>10</v>
      </c>
      <c r="AM11" s="78">
        <v>6</v>
      </c>
      <c r="AN11" s="78">
        <f>SUM(AL11:AM11)</f>
        <v>16</v>
      </c>
      <c r="AO11" s="28">
        <f t="shared" si="10"/>
        <v>0.625</v>
      </c>
      <c r="AP11" s="122">
        <f t="shared" si="22"/>
        <v>0.375</v>
      </c>
      <c r="AQ11" s="84">
        <v>40</v>
      </c>
      <c r="AR11" s="78">
        <v>34</v>
      </c>
      <c r="AS11" s="78">
        <f t="shared" si="11"/>
        <v>74</v>
      </c>
      <c r="AT11" s="28">
        <f t="shared" si="12"/>
        <v>0.54054054054054057</v>
      </c>
      <c r="AU11" s="65">
        <f t="shared" si="23"/>
        <v>0.45945945945945948</v>
      </c>
      <c r="AV11" s="84">
        <v>47</v>
      </c>
      <c r="AW11" s="78">
        <v>31</v>
      </c>
      <c r="AX11" s="78">
        <f t="shared" si="13"/>
        <v>78</v>
      </c>
      <c r="AY11" s="28">
        <f t="shared" si="14"/>
        <v>0.60256410256410253</v>
      </c>
      <c r="AZ11" s="65">
        <f t="shared" si="24"/>
        <v>0.39743589743589741</v>
      </c>
    </row>
    <row r="12" spans="1:52" s="16" customFormat="1" ht="18" customHeight="1" x14ac:dyDescent="0.3">
      <c r="A12" s="34"/>
      <c r="B12" s="123" t="s">
        <v>23</v>
      </c>
      <c r="C12" s="124">
        <f>SUM(C9:C11)</f>
        <v>203</v>
      </c>
      <c r="D12" s="97">
        <f>SUM(D9:D11)</f>
        <v>147</v>
      </c>
      <c r="E12" s="97">
        <f t="shared" si="0"/>
        <v>350</v>
      </c>
      <c r="F12" s="30">
        <f t="shared" si="1"/>
        <v>0.57999999999999996</v>
      </c>
      <c r="G12" s="56">
        <f t="shared" si="15"/>
        <v>0.42</v>
      </c>
      <c r="H12" s="124">
        <f>SUM(H9:H11)</f>
        <v>175</v>
      </c>
      <c r="I12" s="97">
        <f>SUM(I9:I11)</f>
        <v>143</v>
      </c>
      <c r="J12" s="97">
        <f t="shared" si="2"/>
        <v>318</v>
      </c>
      <c r="K12" s="30">
        <f t="shared" si="3"/>
        <v>0.55031446540880502</v>
      </c>
      <c r="L12" s="56">
        <f t="shared" si="16"/>
        <v>0.44968553459119498</v>
      </c>
      <c r="M12" s="124">
        <v>194</v>
      </c>
      <c r="N12" s="97">
        <v>162</v>
      </c>
      <c r="O12" s="97">
        <f t="shared" si="4"/>
        <v>356</v>
      </c>
      <c r="P12" s="30">
        <f t="shared" si="5"/>
        <v>0.5449438202247191</v>
      </c>
      <c r="Q12" s="56">
        <f t="shared" si="17"/>
        <v>0.4550561797752809</v>
      </c>
      <c r="R12" s="124">
        <v>186</v>
      </c>
      <c r="S12" s="97">
        <v>156</v>
      </c>
      <c r="T12" s="97">
        <f>R12+S12</f>
        <v>342</v>
      </c>
      <c r="U12" s="30">
        <f t="shared" si="6"/>
        <v>0.54385964912280704</v>
      </c>
      <c r="V12" s="56">
        <f t="shared" si="18"/>
        <v>0.45614035087719296</v>
      </c>
      <c r="W12" s="124">
        <v>179</v>
      </c>
      <c r="X12" s="97">
        <v>148</v>
      </c>
      <c r="Y12" s="97">
        <f>W12+X12</f>
        <v>327</v>
      </c>
      <c r="Z12" s="30">
        <f t="shared" si="7"/>
        <v>0.54740061162079512</v>
      </c>
      <c r="AA12" s="56">
        <f t="shared" si="19"/>
        <v>0.45259938837920488</v>
      </c>
      <c r="AB12" s="124">
        <v>198</v>
      </c>
      <c r="AC12" s="97">
        <v>144</v>
      </c>
      <c r="AD12" s="97">
        <f>AB12+AC12</f>
        <v>342</v>
      </c>
      <c r="AE12" s="30">
        <f t="shared" si="8"/>
        <v>0.57894736842105265</v>
      </c>
      <c r="AF12" s="56">
        <f t="shared" si="20"/>
        <v>0.42105263157894735</v>
      </c>
      <c r="AG12" s="124">
        <v>210</v>
      </c>
      <c r="AH12" s="97">
        <v>149</v>
      </c>
      <c r="AI12" s="97">
        <f>AG12+AH12</f>
        <v>359</v>
      </c>
      <c r="AJ12" s="30">
        <f t="shared" si="9"/>
        <v>0.58495821727019504</v>
      </c>
      <c r="AK12" s="56">
        <f t="shared" si="21"/>
        <v>0.41504178272980502</v>
      </c>
      <c r="AL12" s="124">
        <v>206</v>
      </c>
      <c r="AM12" s="97">
        <v>157</v>
      </c>
      <c r="AN12" s="97">
        <f>AL12+AM12</f>
        <v>363</v>
      </c>
      <c r="AO12" s="30">
        <f t="shared" si="10"/>
        <v>0.56749311294765836</v>
      </c>
      <c r="AP12" s="56">
        <f t="shared" si="22"/>
        <v>0.43250688705234158</v>
      </c>
      <c r="AQ12" s="124">
        <v>194</v>
      </c>
      <c r="AR12" s="97">
        <v>148</v>
      </c>
      <c r="AS12" s="97">
        <f t="shared" si="11"/>
        <v>342</v>
      </c>
      <c r="AT12" s="30">
        <f t="shared" si="12"/>
        <v>0.56725146198830412</v>
      </c>
      <c r="AU12" s="55">
        <f t="shared" si="23"/>
        <v>0.43274853801169588</v>
      </c>
      <c r="AV12" s="124">
        <v>192</v>
      </c>
      <c r="AW12" s="97">
        <v>134</v>
      </c>
      <c r="AX12" s="97">
        <f t="shared" si="13"/>
        <v>326</v>
      </c>
      <c r="AY12" s="30">
        <f t="shared" si="14"/>
        <v>0.58895705521472397</v>
      </c>
      <c r="AZ12" s="55">
        <f t="shared" si="24"/>
        <v>0.41104294478527609</v>
      </c>
    </row>
    <row r="13" spans="1:52" ht="18" customHeight="1" x14ac:dyDescent="0.3">
      <c r="A13" s="25" t="s">
        <v>11</v>
      </c>
      <c r="B13" s="25" t="s">
        <v>38</v>
      </c>
      <c r="C13" s="84">
        <v>98</v>
      </c>
      <c r="D13" s="78">
        <v>201</v>
      </c>
      <c r="E13" s="78">
        <f t="shared" si="0"/>
        <v>299</v>
      </c>
      <c r="F13" s="28">
        <f t="shared" si="1"/>
        <v>0.32775919732441472</v>
      </c>
      <c r="G13" s="122">
        <f t="shared" si="15"/>
        <v>0.67224080267558528</v>
      </c>
      <c r="H13" s="84">
        <v>91</v>
      </c>
      <c r="I13" s="78">
        <v>191</v>
      </c>
      <c r="J13" s="78">
        <f t="shared" si="2"/>
        <v>282</v>
      </c>
      <c r="K13" s="28">
        <f t="shared" si="3"/>
        <v>0.32269503546099293</v>
      </c>
      <c r="L13" s="122">
        <f t="shared" si="16"/>
        <v>0.67730496453900713</v>
      </c>
      <c r="M13" s="84">
        <v>104</v>
      </c>
      <c r="N13" s="78">
        <v>188</v>
      </c>
      <c r="O13" s="78">
        <f t="shared" si="4"/>
        <v>292</v>
      </c>
      <c r="P13" s="28">
        <f t="shared" si="5"/>
        <v>0.35616438356164382</v>
      </c>
      <c r="Q13" s="122">
        <f t="shared" si="17"/>
        <v>0.64383561643835618</v>
      </c>
      <c r="R13" s="84">
        <v>96</v>
      </c>
      <c r="S13" s="78">
        <v>193</v>
      </c>
      <c r="T13" s="78">
        <f>SUM(R13:S13)</f>
        <v>289</v>
      </c>
      <c r="U13" s="28">
        <f t="shared" si="6"/>
        <v>0.33217993079584773</v>
      </c>
      <c r="V13" s="122">
        <f t="shared" si="18"/>
        <v>0.66782006920415227</v>
      </c>
      <c r="W13" s="84">
        <v>114</v>
      </c>
      <c r="X13" s="78">
        <v>191</v>
      </c>
      <c r="Y13" s="78">
        <f>SUM(W13:X13)</f>
        <v>305</v>
      </c>
      <c r="Z13" s="28">
        <f t="shared" si="7"/>
        <v>0.3737704918032787</v>
      </c>
      <c r="AA13" s="122">
        <f t="shared" si="19"/>
        <v>0.6262295081967213</v>
      </c>
      <c r="AB13" s="84">
        <v>107</v>
      </c>
      <c r="AC13" s="78">
        <v>161</v>
      </c>
      <c r="AD13" s="78">
        <f>SUM(AB13:AC13)</f>
        <v>268</v>
      </c>
      <c r="AE13" s="28">
        <f t="shared" si="8"/>
        <v>0.39925373134328357</v>
      </c>
      <c r="AF13" s="122">
        <f t="shared" si="20"/>
        <v>0.60074626865671643</v>
      </c>
      <c r="AG13" s="84">
        <v>110</v>
      </c>
      <c r="AH13" s="78">
        <v>163</v>
      </c>
      <c r="AI13" s="78">
        <f>SUM(AG13:AH13)</f>
        <v>273</v>
      </c>
      <c r="AJ13" s="28">
        <f t="shared" si="9"/>
        <v>0.40293040293040294</v>
      </c>
      <c r="AK13" s="122">
        <f t="shared" si="21"/>
        <v>0.59706959706959706</v>
      </c>
      <c r="AL13" s="84">
        <v>102</v>
      </c>
      <c r="AM13" s="78">
        <v>156</v>
      </c>
      <c r="AN13" s="78">
        <f>SUM(AL13:AM13)</f>
        <v>258</v>
      </c>
      <c r="AO13" s="28">
        <f t="shared" si="10"/>
        <v>0.39534883720930231</v>
      </c>
      <c r="AP13" s="122">
        <f t="shared" si="22"/>
        <v>0.60465116279069764</v>
      </c>
      <c r="AQ13" s="84">
        <v>97</v>
      </c>
      <c r="AR13" s="78">
        <v>155</v>
      </c>
      <c r="AS13" s="78">
        <f t="shared" si="11"/>
        <v>252</v>
      </c>
      <c r="AT13" s="28">
        <f t="shared" si="12"/>
        <v>0.38492063492063494</v>
      </c>
      <c r="AU13" s="65">
        <f t="shared" si="23"/>
        <v>0.61507936507936511</v>
      </c>
      <c r="AV13" s="84">
        <v>98</v>
      </c>
      <c r="AW13" s="78">
        <v>131</v>
      </c>
      <c r="AX13" s="78">
        <f t="shared" si="13"/>
        <v>229</v>
      </c>
      <c r="AY13" s="28">
        <f t="shared" si="14"/>
        <v>0.42794759825327511</v>
      </c>
      <c r="AZ13" s="65">
        <f t="shared" si="24"/>
        <v>0.57205240174672489</v>
      </c>
    </row>
    <row r="14" spans="1:52" ht="18" customHeight="1" x14ac:dyDescent="0.3">
      <c r="A14" s="33"/>
      <c r="B14" s="25" t="s">
        <v>39</v>
      </c>
      <c r="C14" s="84">
        <v>33</v>
      </c>
      <c r="D14" s="78">
        <v>65</v>
      </c>
      <c r="E14" s="78">
        <f t="shared" si="0"/>
        <v>98</v>
      </c>
      <c r="F14" s="28">
        <f t="shared" si="1"/>
        <v>0.33673469387755101</v>
      </c>
      <c r="G14" s="122">
        <f t="shared" si="15"/>
        <v>0.66326530612244894</v>
      </c>
      <c r="H14" s="84">
        <v>22</v>
      </c>
      <c r="I14" s="78">
        <v>67</v>
      </c>
      <c r="J14" s="78">
        <f t="shared" si="2"/>
        <v>89</v>
      </c>
      <c r="K14" s="28">
        <f t="shared" si="3"/>
        <v>0.24719101123595505</v>
      </c>
      <c r="L14" s="122">
        <f t="shared" si="16"/>
        <v>0.7528089887640449</v>
      </c>
      <c r="M14" s="84">
        <v>21</v>
      </c>
      <c r="N14" s="78">
        <v>59</v>
      </c>
      <c r="O14" s="78">
        <f t="shared" si="4"/>
        <v>80</v>
      </c>
      <c r="P14" s="28">
        <f t="shared" si="5"/>
        <v>0.26250000000000001</v>
      </c>
      <c r="Q14" s="122">
        <f t="shared" si="17"/>
        <v>0.73750000000000004</v>
      </c>
      <c r="R14" s="84">
        <v>20</v>
      </c>
      <c r="S14" s="78">
        <v>62</v>
      </c>
      <c r="T14" s="78">
        <f>SUM(R14:S14)</f>
        <v>82</v>
      </c>
      <c r="U14" s="28">
        <f t="shared" si="6"/>
        <v>0.24390243902439024</v>
      </c>
      <c r="V14" s="122">
        <f t="shared" si="18"/>
        <v>0.75609756097560976</v>
      </c>
      <c r="W14" s="84">
        <v>19</v>
      </c>
      <c r="X14" s="78">
        <v>74</v>
      </c>
      <c r="Y14" s="78">
        <f>SUM(W14:X14)</f>
        <v>93</v>
      </c>
      <c r="Z14" s="28">
        <f t="shared" si="7"/>
        <v>0.20430107526881722</v>
      </c>
      <c r="AA14" s="122">
        <f t="shared" si="19"/>
        <v>0.79569892473118276</v>
      </c>
      <c r="AB14" s="84">
        <v>17</v>
      </c>
      <c r="AC14" s="78">
        <v>87</v>
      </c>
      <c r="AD14" s="78">
        <f>SUM(AB14:AC14)</f>
        <v>104</v>
      </c>
      <c r="AE14" s="28">
        <f t="shared" si="8"/>
        <v>0.16346153846153846</v>
      </c>
      <c r="AF14" s="122">
        <f t="shared" si="20"/>
        <v>0.83653846153846156</v>
      </c>
      <c r="AG14" s="84">
        <v>30</v>
      </c>
      <c r="AH14" s="78">
        <v>66</v>
      </c>
      <c r="AI14" s="78">
        <f>SUM(AG14:AH14)</f>
        <v>96</v>
      </c>
      <c r="AJ14" s="28">
        <f t="shared" si="9"/>
        <v>0.3125</v>
      </c>
      <c r="AK14" s="122">
        <f t="shared" si="21"/>
        <v>0.6875</v>
      </c>
      <c r="AL14" s="84">
        <v>32</v>
      </c>
      <c r="AM14" s="78">
        <v>61</v>
      </c>
      <c r="AN14" s="78">
        <f>SUM(AL14:AM14)</f>
        <v>93</v>
      </c>
      <c r="AO14" s="28">
        <f t="shared" si="10"/>
        <v>0.34408602150537637</v>
      </c>
      <c r="AP14" s="122">
        <f t="shared" si="22"/>
        <v>0.65591397849462363</v>
      </c>
      <c r="AQ14" s="84">
        <v>33</v>
      </c>
      <c r="AR14" s="78">
        <v>52</v>
      </c>
      <c r="AS14" s="78">
        <f t="shared" si="11"/>
        <v>85</v>
      </c>
      <c r="AT14" s="28">
        <f t="shared" si="12"/>
        <v>0.38823529411764707</v>
      </c>
      <c r="AU14" s="65">
        <f t="shared" si="23"/>
        <v>0.61176470588235299</v>
      </c>
      <c r="AV14" s="84">
        <v>35</v>
      </c>
      <c r="AW14" s="78">
        <v>48</v>
      </c>
      <c r="AX14" s="78">
        <f t="shared" si="13"/>
        <v>83</v>
      </c>
      <c r="AY14" s="28">
        <f t="shared" si="14"/>
        <v>0.42168674698795183</v>
      </c>
      <c r="AZ14" s="65">
        <f t="shared" si="24"/>
        <v>0.57831325301204817</v>
      </c>
    </row>
    <row r="15" spans="1:52" ht="18" customHeight="1" x14ac:dyDescent="0.3">
      <c r="A15" s="33"/>
      <c r="B15" s="25" t="s">
        <v>40</v>
      </c>
      <c r="C15" s="84">
        <v>20</v>
      </c>
      <c r="D15" s="78">
        <v>24</v>
      </c>
      <c r="E15" s="78">
        <f t="shared" si="0"/>
        <v>44</v>
      </c>
      <c r="F15" s="28">
        <f t="shared" si="1"/>
        <v>0.45454545454545453</v>
      </c>
      <c r="G15" s="122">
        <f t="shared" si="15"/>
        <v>0.54545454545454541</v>
      </c>
      <c r="H15" s="84">
        <v>15</v>
      </c>
      <c r="I15" s="78">
        <v>29</v>
      </c>
      <c r="J15" s="78">
        <f t="shared" si="2"/>
        <v>44</v>
      </c>
      <c r="K15" s="28">
        <f t="shared" si="3"/>
        <v>0.34090909090909088</v>
      </c>
      <c r="L15" s="122">
        <f t="shared" si="16"/>
        <v>0.65909090909090906</v>
      </c>
      <c r="M15" s="84">
        <v>13</v>
      </c>
      <c r="N15" s="78">
        <v>30</v>
      </c>
      <c r="O15" s="78">
        <f t="shared" si="4"/>
        <v>43</v>
      </c>
      <c r="P15" s="28">
        <f t="shared" si="5"/>
        <v>0.30232558139534882</v>
      </c>
      <c r="Q15" s="122">
        <f t="shared" si="17"/>
        <v>0.69767441860465118</v>
      </c>
      <c r="R15" s="84">
        <v>20</v>
      </c>
      <c r="S15" s="78">
        <v>22</v>
      </c>
      <c r="T15" s="78">
        <f>SUM(R15:S15)</f>
        <v>42</v>
      </c>
      <c r="U15" s="28">
        <f t="shared" si="6"/>
        <v>0.47619047619047616</v>
      </c>
      <c r="V15" s="122">
        <f t="shared" si="18"/>
        <v>0.52380952380952384</v>
      </c>
      <c r="W15" s="84">
        <v>24</v>
      </c>
      <c r="X15" s="78">
        <v>22</v>
      </c>
      <c r="Y15" s="78">
        <f>SUM(W15:X15)</f>
        <v>46</v>
      </c>
      <c r="Z15" s="28">
        <f t="shared" si="7"/>
        <v>0.52173913043478259</v>
      </c>
      <c r="AA15" s="122">
        <f t="shared" si="19"/>
        <v>0.47826086956521741</v>
      </c>
      <c r="AB15" s="84">
        <v>24</v>
      </c>
      <c r="AC15" s="78">
        <v>27</v>
      </c>
      <c r="AD15" s="78">
        <f>SUM(AB15:AC15)</f>
        <v>51</v>
      </c>
      <c r="AE15" s="28">
        <f t="shared" si="8"/>
        <v>0.47058823529411764</v>
      </c>
      <c r="AF15" s="122">
        <f t="shared" si="20"/>
        <v>0.52941176470588236</v>
      </c>
      <c r="AG15" s="84">
        <v>27</v>
      </c>
      <c r="AH15" s="78">
        <v>24</v>
      </c>
      <c r="AI15" s="78">
        <f>SUM(AG15:AH15)</f>
        <v>51</v>
      </c>
      <c r="AJ15" s="28">
        <f t="shared" si="9"/>
        <v>0.52941176470588236</v>
      </c>
      <c r="AK15" s="122">
        <f t="shared" si="21"/>
        <v>0.47058823529411764</v>
      </c>
      <c r="AL15" s="84">
        <v>23</v>
      </c>
      <c r="AM15" s="78">
        <v>30</v>
      </c>
      <c r="AN15" s="78">
        <f>SUM(AL15:AM15)</f>
        <v>53</v>
      </c>
      <c r="AO15" s="28">
        <f t="shared" si="10"/>
        <v>0.43396226415094341</v>
      </c>
      <c r="AP15" s="122">
        <f t="shared" si="22"/>
        <v>0.56603773584905659</v>
      </c>
      <c r="AQ15" s="84">
        <v>29</v>
      </c>
      <c r="AR15" s="78">
        <v>43</v>
      </c>
      <c r="AS15" s="78">
        <f t="shared" si="11"/>
        <v>72</v>
      </c>
      <c r="AT15" s="28">
        <f t="shared" si="12"/>
        <v>0.40277777777777779</v>
      </c>
      <c r="AU15" s="65">
        <f t="shared" si="23"/>
        <v>0.59722222222222221</v>
      </c>
      <c r="AV15" s="84">
        <v>27</v>
      </c>
      <c r="AW15" s="78">
        <v>51</v>
      </c>
      <c r="AX15" s="78">
        <f t="shared" si="13"/>
        <v>78</v>
      </c>
      <c r="AY15" s="28">
        <f t="shared" si="14"/>
        <v>0.34615384615384615</v>
      </c>
      <c r="AZ15" s="65">
        <f t="shared" si="24"/>
        <v>0.65384615384615385</v>
      </c>
    </row>
    <row r="16" spans="1:52" s="16" customFormat="1" ht="18" customHeight="1" x14ac:dyDescent="0.3">
      <c r="A16" s="34"/>
      <c r="B16" s="123" t="s">
        <v>23</v>
      </c>
      <c r="C16" s="124">
        <f>SUM(C13:C15)</f>
        <v>151</v>
      </c>
      <c r="D16" s="97">
        <f>SUM(D13:D15)</f>
        <v>290</v>
      </c>
      <c r="E16" s="97">
        <f t="shared" si="0"/>
        <v>441</v>
      </c>
      <c r="F16" s="30">
        <f t="shared" si="1"/>
        <v>0.34240362811791381</v>
      </c>
      <c r="G16" s="56">
        <f t="shared" si="15"/>
        <v>0.65759637188208619</v>
      </c>
      <c r="H16" s="124">
        <f>SUM(H13:H15)</f>
        <v>128</v>
      </c>
      <c r="I16" s="97">
        <f>SUM(I13:I15)</f>
        <v>287</v>
      </c>
      <c r="J16" s="97">
        <f t="shared" si="2"/>
        <v>415</v>
      </c>
      <c r="K16" s="30">
        <f t="shared" si="3"/>
        <v>0.30843373493975906</v>
      </c>
      <c r="L16" s="56">
        <f t="shared" si="16"/>
        <v>0.69156626506024099</v>
      </c>
      <c r="M16" s="124">
        <v>138</v>
      </c>
      <c r="N16" s="97">
        <v>277</v>
      </c>
      <c r="O16" s="97">
        <f t="shared" si="4"/>
        <v>415</v>
      </c>
      <c r="P16" s="30">
        <f t="shared" si="5"/>
        <v>0.3325301204819277</v>
      </c>
      <c r="Q16" s="56">
        <f t="shared" si="17"/>
        <v>0.66746987951807224</v>
      </c>
      <c r="R16" s="124">
        <v>136</v>
      </c>
      <c r="S16" s="97">
        <v>277</v>
      </c>
      <c r="T16" s="97">
        <f>R16+S16</f>
        <v>413</v>
      </c>
      <c r="U16" s="30">
        <f t="shared" si="6"/>
        <v>0.32929782082324455</v>
      </c>
      <c r="V16" s="56">
        <f t="shared" si="18"/>
        <v>0.67070217917675545</v>
      </c>
      <c r="W16" s="124">
        <v>156</v>
      </c>
      <c r="X16" s="97">
        <v>287</v>
      </c>
      <c r="Y16" s="97">
        <f>W16+X16</f>
        <v>443</v>
      </c>
      <c r="Z16" s="30">
        <f t="shared" si="7"/>
        <v>0.35214446952595935</v>
      </c>
      <c r="AA16" s="56">
        <f t="shared" si="19"/>
        <v>0.64785553047404065</v>
      </c>
      <c r="AB16" s="124">
        <v>148</v>
      </c>
      <c r="AC16" s="97">
        <v>275</v>
      </c>
      <c r="AD16" s="97">
        <f>AB16+AC16</f>
        <v>423</v>
      </c>
      <c r="AE16" s="30">
        <f t="shared" si="8"/>
        <v>0.34988179669030733</v>
      </c>
      <c r="AF16" s="56">
        <f t="shared" si="20"/>
        <v>0.65011820330969272</v>
      </c>
      <c r="AG16" s="124">
        <v>167</v>
      </c>
      <c r="AH16" s="97">
        <v>253</v>
      </c>
      <c r="AI16" s="97">
        <f>AG16+AH16</f>
        <v>420</v>
      </c>
      <c r="AJ16" s="30">
        <f t="shared" si="9"/>
        <v>0.39761904761904759</v>
      </c>
      <c r="AK16" s="56">
        <f t="shared" si="21"/>
        <v>0.60238095238095235</v>
      </c>
      <c r="AL16" s="124">
        <v>157</v>
      </c>
      <c r="AM16" s="97">
        <v>247</v>
      </c>
      <c r="AN16" s="97">
        <v>404</v>
      </c>
      <c r="AO16" s="30">
        <f t="shared" si="10"/>
        <v>0.38861386138613863</v>
      </c>
      <c r="AP16" s="56">
        <f t="shared" si="22"/>
        <v>0.61138613861386137</v>
      </c>
      <c r="AQ16" s="124">
        <v>156</v>
      </c>
      <c r="AR16" s="97">
        <v>247</v>
      </c>
      <c r="AS16" s="97">
        <f t="shared" si="11"/>
        <v>403</v>
      </c>
      <c r="AT16" s="30">
        <f t="shared" si="12"/>
        <v>0.38709677419354838</v>
      </c>
      <c r="AU16" s="55">
        <f t="shared" si="23"/>
        <v>0.61290322580645162</v>
      </c>
      <c r="AV16" s="124">
        <v>157</v>
      </c>
      <c r="AW16" s="97">
        <v>229</v>
      </c>
      <c r="AX16" s="97">
        <f t="shared" si="13"/>
        <v>386</v>
      </c>
      <c r="AY16" s="30">
        <f t="shared" si="14"/>
        <v>0.40673575129533679</v>
      </c>
      <c r="AZ16" s="55">
        <f t="shared" si="24"/>
        <v>0.59326424870466321</v>
      </c>
    </row>
    <row r="17" spans="1:52" ht="18" customHeight="1" x14ac:dyDescent="0.3">
      <c r="A17" s="25" t="s">
        <v>12</v>
      </c>
      <c r="B17" s="25" t="s">
        <v>38</v>
      </c>
      <c r="C17" s="84">
        <v>430</v>
      </c>
      <c r="D17" s="78">
        <v>273</v>
      </c>
      <c r="E17" s="78">
        <f t="shared" si="0"/>
        <v>703</v>
      </c>
      <c r="F17" s="28">
        <f t="shared" si="1"/>
        <v>0.61166429587482218</v>
      </c>
      <c r="G17" s="122">
        <f t="shared" si="15"/>
        <v>0.38833570412517782</v>
      </c>
      <c r="H17" s="84">
        <v>443</v>
      </c>
      <c r="I17" s="78">
        <v>281</v>
      </c>
      <c r="J17" s="78">
        <f t="shared" si="2"/>
        <v>724</v>
      </c>
      <c r="K17" s="28">
        <f t="shared" si="3"/>
        <v>0.61187845303867405</v>
      </c>
      <c r="L17" s="122">
        <f t="shared" si="16"/>
        <v>0.38812154696132595</v>
      </c>
      <c r="M17" s="84">
        <v>439</v>
      </c>
      <c r="N17" s="78">
        <v>277</v>
      </c>
      <c r="O17" s="78">
        <f t="shared" si="4"/>
        <v>716</v>
      </c>
      <c r="P17" s="28">
        <f t="shared" si="5"/>
        <v>0.61312849162011174</v>
      </c>
      <c r="Q17" s="122">
        <f t="shared" si="17"/>
        <v>0.38687150837988826</v>
      </c>
      <c r="R17" s="84">
        <v>461</v>
      </c>
      <c r="S17" s="78">
        <v>288</v>
      </c>
      <c r="T17" s="78">
        <f>SUM(R17:S17)</f>
        <v>749</v>
      </c>
      <c r="U17" s="28">
        <f t="shared" si="6"/>
        <v>0.61548731642189591</v>
      </c>
      <c r="V17" s="122">
        <f t="shared" si="18"/>
        <v>0.38451268357810414</v>
      </c>
      <c r="W17" s="84">
        <v>498</v>
      </c>
      <c r="X17" s="78">
        <v>316</v>
      </c>
      <c r="Y17" s="78">
        <f>SUM(W17:X17)</f>
        <v>814</v>
      </c>
      <c r="Z17" s="28">
        <f t="shared" si="7"/>
        <v>0.6117936117936118</v>
      </c>
      <c r="AA17" s="122">
        <f t="shared" si="19"/>
        <v>0.3882063882063882</v>
      </c>
      <c r="AB17" s="84">
        <v>485</v>
      </c>
      <c r="AC17" s="78">
        <v>319</v>
      </c>
      <c r="AD17" s="78">
        <f>SUM(AB17:AC17)</f>
        <v>804</v>
      </c>
      <c r="AE17" s="28">
        <f t="shared" si="8"/>
        <v>0.60323383084577109</v>
      </c>
      <c r="AF17" s="122">
        <f t="shared" si="20"/>
        <v>0.39676616915422885</v>
      </c>
      <c r="AG17" s="84">
        <v>488</v>
      </c>
      <c r="AH17" s="78">
        <v>311</v>
      </c>
      <c r="AI17" s="78">
        <f>SUM(AG17:AH17)</f>
        <v>799</v>
      </c>
      <c r="AJ17" s="28">
        <f t="shared" si="9"/>
        <v>0.61076345431789736</v>
      </c>
      <c r="AK17" s="122">
        <f t="shared" si="21"/>
        <v>0.38923654568210264</v>
      </c>
      <c r="AL17" s="84">
        <v>482</v>
      </c>
      <c r="AM17" s="78">
        <v>289</v>
      </c>
      <c r="AN17" s="78">
        <f>SUM(AL17:AM17)</f>
        <v>771</v>
      </c>
      <c r="AO17" s="28">
        <f t="shared" si="10"/>
        <v>0.6251621271076524</v>
      </c>
      <c r="AP17" s="122">
        <f t="shared" si="22"/>
        <v>0.3748378728923476</v>
      </c>
      <c r="AQ17" s="84">
        <v>498</v>
      </c>
      <c r="AR17" s="78">
        <v>271</v>
      </c>
      <c r="AS17" s="78">
        <f t="shared" si="11"/>
        <v>769</v>
      </c>
      <c r="AT17" s="28">
        <f t="shared" si="12"/>
        <v>0.64759427828348504</v>
      </c>
      <c r="AU17" s="65">
        <f t="shared" si="23"/>
        <v>0.35240572171651496</v>
      </c>
      <c r="AV17" s="84">
        <v>501</v>
      </c>
      <c r="AW17" s="78">
        <v>283</v>
      </c>
      <c r="AX17" s="78">
        <f t="shared" si="13"/>
        <v>784</v>
      </c>
      <c r="AY17" s="28">
        <f t="shared" si="14"/>
        <v>0.63903061224489799</v>
      </c>
      <c r="AZ17" s="65">
        <f t="shared" si="24"/>
        <v>0.36096938775510207</v>
      </c>
    </row>
    <row r="18" spans="1:52" ht="18" customHeight="1" x14ac:dyDescent="0.3">
      <c r="A18" s="33"/>
      <c r="B18" s="25" t="s">
        <v>39</v>
      </c>
      <c r="C18" s="84">
        <v>231</v>
      </c>
      <c r="D18" s="78">
        <v>211</v>
      </c>
      <c r="E18" s="78">
        <f t="shared" si="0"/>
        <v>442</v>
      </c>
      <c r="F18" s="28">
        <f t="shared" si="1"/>
        <v>0.5226244343891403</v>
      </c>
      <c r="G18" s="122">
        <f t="shared" si="15"/>
        <v>0.47737556561085975</v>
      </c>
      <c r="H18" s="84">
        <v>223</v>
      </c>
      <c r="I18" s="78">
        <v>221</v>
      </c>
      <c r="J18" s="78">
        <f t="shared" si="2"/>
        <v>444</v>
      </c>
      <c r="K18" s="28">
        <f t="shared" si="3"/>
        <v>0.50225225225225223</v>
      </c>
      <c r="L18" s="122">
        <f t="shared" si="16"/>
        <v>0.49774774774774777</v>
      </c>
      <c r="M18" s="84">
        <v>254</v>
      </c>
      <c r="N18" s="78">
        <v>209</v>
      </c>
      <c r="O18" s="78">
        <f t="shared" si="4"/>
        <v>463</v>
      </c>
      <c r="P18" s="28">
        <f t="shared" si="5"/>
        <v>0.54859611231101513</v>
      </c>
      <c r="Q18" s="122">
        <f t="shared" si="17"/>
        <v>0.45140388768898487</v>
      </c>
      <c r="R18" s="84">
        <v>224</v>
      </c>
      <c r="S18" s="78">
        <v>207</v>
      </c>
      <c r="T18" s="78">
        <f>SUM(R18:S18)</f>
        <v>431</v>
      </c>
      <c r="U18" s="28">
        <f t="shared" si="6"/>
        <v>0.51972157772621808</v>
      </c>
      <c r="V18" s="122">
        <f t="shared" si="18"/>
        <v>0.48027842227378192</v>
      </c>
      <c r="W18" s="84">
        <v>235</v>
      </c>
      <c r="X18" s="78">
        <v>197</v>
      </c>
      <c r="Y18" s="78">
        <f>SUM(W18:X18)</f>
        <v>432</v>
      </c>
      <c r="Z18" s="28">
        <f t="shared" si="7"/>
        <v>0.54398148148148151</v>
      </c>
      <c r="AA18" s="122">
        <f t="shared" si="19"/>
        <v>0.45601851851851855</v>
      </c>
      <c r="AB18" s="84">
        <v>234</v>
      </c>
      <c r="AC18" s="78">
        <v>179</v>
      </c>
      <c r="AD18" s="78">
        <f>SUM(AB18:AC18)</f>
        <v>413</v>
      </c>
      <c r="AE18" s="28">
        <f t="shared" si="8"/>
        <v>0.56658595641646492</v>
      </c>
      <c r="AF18" s="122">
        <f t="shared" si="20"/>
        <v>0.43341404358353514</v>
      </c>
      <c r="AG18" s="84">
        <v>220</v>
      </c>
      <c r="AH18" s="78">
        <v>168</v>
      </c>
      <c r="AI18" s="78">
        <f>SUM(AG18:AH18)</f>
        <v>388</v>
      </c>
      <c r="AJ18" s="28">
        <f t="shared" si="9"/>
        <v>0.5670103092783505</v>
      </c>
      <c r="AK18" s="122">
        <f t="shared" si="21"/>
        <v>0.4329896907216495</v>
      </c>
      <c r="AL18" s="84">
        <v>229</v>
      </c>
      <c r="AM18" s="78">
        <v>190</v>
      </c>
      <c r="AN18" s="78">
        <f>SUM(AL18:AM18)</f>
        <v>419</v>
      </c>
      <c r="AO18" s="28">
        <f t="shared" si="10"/>
        <v>0.54653937947494036</v>
      </c>
      <c r="AP18" s="122">
        <f t="shared" si="22"/>
        <v>0.45346062052505964</v>
      </c>
      <c r="AQ18" s="84">
        <v>253</v>
      </c>
      <c r="AR18" s="78">
        <v>207</v>
      </c>
      <c r="AS18" s="78">
        <f t="shared" si="11"/>
        <v>460</v>
      </c>
      <c r="AT18" s="28">
        <f t="shared" si="12"/>
        <v>0.55000000000000004</v>
      </c>
      <c r="AU18" s="65">
        <f t="shared" si="23"/>
        <v>0.45</v>
      </c>
      <c r="AV18" s="84">
        <v>277</v>
      </c>
      <c r="AW18" s="78">
        <v>217</v>
      </c>
      <c r="AX18" s="78">
        <f t="shared" si="13"/>
        <v>494</v>
      </c>
      <c r="AY18" s="28">
        <f t="shared" si="14"/>
        <v>0.56072874493927127</v>
      </c>
      <c r="AZ18" s="65">
        <f t="shared" si="24"/>
        <v>0.43927125506072873</v>
      </c>
    </row>
    <row r="19" spans="1:52" ht="18" customHeight="1" x14ac:dyDescent="0.3">
      <c r="A19" s="33"/>
      <c r="B19" s="25" t="s">
        <v>40</v>
      </c>
      <c r="C19" s="84">
        <v>208</v>
      </c>
      <c r="D19" s="78">
        <v>165</v>
      </c>
      <c r="E19" s="78">
        <f t="shared" si="0"/>
        <v>373</v>
      </c>
      <c r="F19" s="28">
        <f t="shared" si="1"/>
        <v>0.55764075067024133</v>
      </c>
      <c r="G19" s="122">
        <f t="shared" si="15"/>
        <v>0.44235924932975873</v>
      </c>
      <c r="H19" s="84">
        <v>179</v>
      </c>
      <c r="I19" s="78">
        <v>164</v>
      </c>
      <c r="J19" s="78">
        <f t="shared" si="2"/>
        <v>343</v>
      </c>
      <c r="K19" s="28">
        <f t="shared" si="3"/>
        <v>0.52186588921282795</v>
      </c>
      <c r="L19" s="122">
        <f t="shared" si="16"/>
        <v>0.478134110787172</v>
      </c>
      <c r="M19" s="84">
        <v>212</v>
      </c>
      <c r="N19" s="78">
        <v>170</v>
      </c>
      <c r="O19" s="78">
        <f t="shared" si="4"/>
        <v>382</v>
      </c>
      <c r="P19" s="28">
        <f t="shared" si="5"/>
        <v>0.55497382198952883</v>
      </c>
      <c r="Q19" s="122">
        <f t="shared" si="17"/>
        <v>0.44502617801047123</v>
      </c>
      <c r="R19" s="84">
        <v>224</v>
      </c>
      <c r="S19" s="78">
        <v>172</v>
      </c>
      <c r="T19" s="78">
        <f>SUM(R19:S19)</f>
        <v>396</v>
      </c>
      <c r="U19" s="28">
        <f t="shared" si="6"/>
        <v>0.56565656565656564</v>
      </c>
      <c r="V19" s="122">
        <f t="shared" si="18"/>
        <v>0.43434343434343436</v>
      </c>
      <c r="W19" s="84">
        <v>239</v>
      </c>
      <c r="X19" s="78">
        <v>185</v>
      </c>
      <c r="Y19" s="78">
        <f>SUM(W19:X19)</f>
        <v>424</v>
      </c>
      <c r="Z19" s="28">
        <f t="shared" si="7"/>
        <v>0.56367924528301883</v>
      </c>
      <c r="AA19" s="122">
        <f t="shared" si="19"/>
        <v>0.43632075471698112</v>
      </c>
      <c r="AB19" s="84">
        <v>246</v>
      </c>
      <c r="AC19" s="78">
        <v>182</v>
      </c>
      <c r="AD19" s="78">
        <f>SUM(AB19:AC19)</f>
        <v>428</v>
      </c>
      <c r="AE19" s="28">
        <f t="shared" si="8"/>
        <v>0.57476635514018692</v>
      </c>
      <c r="AF19" s="122">
        <f t="shared" si="20"/>
        <v>0.42523364485981308</v>
      </c>
      <c r="AG19" s="84">
        <v>247</v>
      </c>
      <c r="AH19" s="78">
        <v>194</v>
      </c>
      <c r="AI19" s="78">
        <v>441</v>
      </c>
      <c r="AJ19" s="28">
        <f t="shared" si="9"/>
        <v>0.5600907029478458</v>
      </c>
      <c r="AK19" s="122">
        <f t="shared" si="21"/>
        <v>0.4399092970521542</v>
      </c>
      <c r="AL19" s="84">
        <v>263</v>
      </c>
      <c r="AM19" s="78">
        <v>213</v>
      </c>
      <c r="AN19" s="78">
        <f>SUM(AL19:AM19)</f>
        <v>476</v>
      </c>
      <c r="AO19" s="28">
        <f t="shared" si="10"/>
        <v>0.55252100840336138</v>
      </c>
      <c r="AP19" s="122">
        <f t="shared" si="22"/>
        <v>0.44747899159663868</v>
      </c>
      <c r="AQ19" s="84">
        <v>295</v>
      </c>
      <c r="AR19" s="78">
        <v>245</v>
      </c>
      <c r="AS19" s="78">
        <f t="shared" si="11"/>
        <v>540</v>
      </c>
      <c r="AT19" s="28">
        <f t="shared" si="12"/>
        <v>0.54629629629629628</v>
      </c>
      <c r="AU19" s="65">
        <f t="shared" si="23"/>
        <v>0.45370370370370372</v>
      </c>
      <c r="AV19" s="84">
        <v>324</v>
      </c>
      <c r="AW19" s="78">
        <v>248</v>
      </c>
      <c r="AX19" s="78">
        <f t="shared" si="13"/>
        <v>572</v>
      </c>
      <c r="AY19" s="28">
        <f t="shared" si="14"/>
        <v>0.56643356643356646</v>
      </c>
      <c r="AZ19" s="65">
        <f t="shared" si="24"/>
        <v>0.43356643356643354</v>
      </c>
    </row>
    <row r="20" spans="1:52" s="16" customFormat="1" ht="18" customHeight="1" x14ac:dyDescent="0.3">
      <c r="A20" s="34"/>
      <c r="B20" s="123" t="s">
        <v>23</v>
      </c>
      <c r="C20" s="124">
        <f>SUM(C17:C19)</f>
        <v>869</v>
      </c>
      <c r="D20" s="97">
        <f>SUM(D17:D19)</f>
        <v>649</v>
      </c>
      <c r="E20" s="97">
        <f t="shared" si="0"/>
        <v>1518</v>
      </c>
      <c r="F20" s="30">
        <f t="shared" si="1"/>
        <v>0.57246376811594202</v>
      </c>
      <c r="G20" s="56">
        <f t="shared" si="15"/>
        <v>0.42753623188405798</v>
      </c>
      <c r="H20" s="124">
        <f>SUM(H17:H19)</f>
        <v>845</v>
      </c>
      <c r="I20" s="97">
        <f>SUM(I17:I19)</f>
        <v>666</v>
      </c>
      <c r="J20" s="97">
        <f t="shared" si="2"/>
        <v>1511</v>
      </c>
      <c r="K20" s="30">
        <f t="shared" si="3"/>
        <v>0.55923229649238915</v>
      </c>
      <c r="L20" s="56">
        <f t="shared" si="16"/>
        <v>0.44076770350761085</v>
      </c>
      <c r="M20" s="124">
        <v>903</v>
      </c>
      <c r="N20" s="97">
        <v>652</v>
      </c>
      <c r="O20" s="97">
        <f t="shared" si="4"/>
        <v>1555</v>
      </c>
      <c r="P20" s="30">
        <f t="shared" si="5"/>
        <v>0.58070739549839223</v>
      </c>
      <c r="Q20" s="56">
        <f t="shared" si="17"/>
        <v>0.41929260450160771</v>
      </c>
      <c r="R20" s="124">
        <v>906</v>
      </c>
      <c r="S20" s="97">
        <v>665</v>
      </c>
      <c r="T20" s="97">
        <f>R20+S20</f>
        <v>1571</v>
      </c>
      <c r="U20" s="30">
        <f t="shared" si="6"/>
        <v>0.57670273711012099</v>
      </c>
      <c r="V20" s="56">
        <f t="shared" si="18"/>
        <v>0.42329726288987907</v>
      </c>
      <c r="W20" s="124">
        <v>971</v>
      </c>
      <c r="X20" s="97">
        <v>696</v>
      </c>
      <c r="Y20" s="97">
        <f>W20+X20</f>
        <v>1667</v>
      </c>
      <c r="Z20" s="30">
        <f t="shared" si="7"/>
        <v>0.58248350329934018</v>
      </c>
      <c r="AA20" s="56">
        <f t="shared" si="19"/>
        <v>0.41751649670065988</v>
      </c>
      <c r="AB20" s="124">
        <v>962</v>
      </c>
      <c r="AC20" s="97">
        <v>677</v>
      </c>
      <c r="AD20" s="97">
        <f>AB20+AC20</f>
        <v>1639</v>
      </c>
      <c r="AE20" s="30">
        <f t="shared" si="8"/>
        <v>0.58694325808419767</v>
      </c>
      <c r="AF20" s="56">
        <f t="shared" si="20"/>
        <v>0.41305674191580233</v>
      </c>
      <c r="AG20" s="124">
        <v>953</v>
      </c>
      <c r="AH20" s="97">
        <v>671</v>
      </c>
      <c r="AI20" s="97">
        <f>AG20+AH20</f>
        <v>1624</v>
      </c>
      <c r="AJ20" s="30">
        <f t="shared" si="9"/>
        <v>0.58682266009852213</v>
      </c>
      <c r="AK20" s="56">
        <f t="shared" si="21"/>
        <v>0.41317733990147781</v>
      </c>
      <c r="AL20" s="124">
        <v>970</v>
      </c>
      <c r="AM20" s="97">
        <v>689</v>
      </c>
      <c r="AN20" s="97">
        <f>AL20+AM20</f>
        <v>1659</v>
      </c>
      <c r="AO20" s="30">
        <f t="shared" si="10"/>
        <v>0.5846895720313442</v>
      </c>
      <c r="AP20" s="56">
        <f t="shared" si="22"/>
        <v>0.4153104279686558</v>
      </c>
      <c r="AQ20" s="124">
        <v>1041</v>
      </c>
      <c r="AR20" s="97">
        <v>718</v>
      </c>
      <c r="AS20" s="97">
        <f t="shared" si="11"/>
        <v>1759</v>
      </c>
      <c r="AT20" s="30">
        <f t="shared" si="12"/>
        <v>0.5918135304150085</v>
      </c>
      <c r="AU20" s="55">
        <f t="shared" si="23"/>
        <v>0.4081864695849915</v>
      </c>
      <c r="AV20" s="124">
        <v>1095</v>
      </c>
      <c r="AW20" s="97">
        <v>745</v>
      </c>
      <c r="AX20" s="97">
        <f t="shared" si="13"/>
        <v>1840</v>
      </c>
      <c r="AY20" s="30">
        <f t="shared" si="14"/>
        <v>0.59510869565217395</v>
      </c>
      <c r="AZ20" s="55">
        <f t="shared" si="24"/>
        <v>0.40489130434782611</v>
      </c>
    </row>
    <row r="21" spans="1:52" ht="18" customHeight="1" x14ac:dyDescent="0.3">
      <c r="A21" s="25" t="s">
        <v>13</v>
      </c>
      <c r="B21" s="25" t="s">
        <v>38</v>
      </c>
      <c r="C21" s="84">
        <v>158</v>
      </c>
      <c r="D21" s="78">
        <v>58</v>
      </c>
      <c r="E21" s="78">
        <f t="shared" si="0"/>
        <v>216</v>
      </c>
      <c r="F21" s="28">
        <f t="shared" si="1"/>
        <v>0.73148148148148151</v>
      </c>
      <c r="G21" s="122">
        <f t="shared" si="15"/>
        <v>0.26851851851851855</v>
      </c>
      <c r="H21" s="84">
        <v>163</v>
      </c>
      <c r="I21" s="78">
        <v>64</v>
      </c>
      <c r="J21" s="78">
        <f t="shared" si="2"/>
        <v>227</v>
      </c>
      <c r="K21" s="28">
        <f t="shared" si="3"/>
        <v>0.7180616740088106</v>
      </c>
      <c r="L21" s="122">
        <f t="shared" si="16"/>
        <v>0.28193832599118945</v>
      </c>
      <c r="M21" s="84">
        <v>173</v>
      </c>
      <c r="N21" s="78">
        <v>62</v>
      </c>
      <c r="O21" s="78">
        <f t="shared" si="4"/>
        <v>235</v>
      </c>
      <c r="P21" s="28">
        <f t="shared" si="5"/>
        <v>0.7361702127659574</v>
      </c>
      <c r="Q21" s="122">
        <f t="shared" si="17"/>
        <v>0.26382978723404255</v>
      </c>
      <c r="R21" s="84">
        <v>163</v>
      </c>
      <c r="S21" s="78">
        <v>66</v>
      </c>
      <c r="T21" s="78">
        <f>SUM(R21:S21)</f>
        <v>229</v>
      </c>
      <c r="U21" s="28">
        <f t="shared" si="6"/>
        <v>0.71179039301310043</v>
      </c>
      <c r="V21" s="122">
        <f t="shared" si="18"/>
        <v>0.28820960698689957</v>
      </c>
      <c r="W21" s="84">
        <v>166</v>
      </c>
      <c r="X21" s="78">
        <v>75</v>
      </c>
      <c r="Y21" s="78">
        <f>SUM(W21:X21)</f>
        <v>241</v>
      </c>
      <c r="Z21" s="28">
        <f t="shared" si="7"/>
        <v>0.68879668049792531</v>
      </c>
      <c r="AA21" s="122">
        <f t="shared" si="19"/>
        <v>0.31120331950207469</v>
      </c>
      <c r="AB21" s="84">
        <v>179</v>
      </c>
      <c r="AC21" s="78">
        <v>62</v>
      </c>
      <c r="AD21" s="78">
        <f>SUM(AB21:AC21)</f>
        <v>241</v>
      </c>
      <c r="AE21" s="28">
        <f t="shared" si="8"/>
        <v>0.74273858921161828</v>
      </c>
      <c r="AF21" s="122">
        <f t="shared" si="20"/>
        <v>0.25726141078838172</v>
      </c>
      <c r="AG21" s="84">
        <v>177</v>
      </c>
      <c r="AH21" s="78">
        <v>61</v>
      </c>
      <c r="AI21" s="78">
        <f>SUM(AG21:AH21)</f>
        <v>238</v>
      </c>
      <c r="AJ21" s="28">
        <f t="shared" si="9"/>
        <v>0.74369747899159666</v>
      </c>
      <c r="AK21" s="122">
        <f t="shared" si="21"/>
        <v>0.25630252100840334</v>
      </c>
      <c r="AL21" s="84">
        <v>191</v>
      </c>
      <c r="AM21" s="78">
        <v>59</v>
      </c>
      <c r="AN21" s="78">
        <f>SUM(AL21:AM21)</f>
        <v>250</v>
      </c>
      <c r="AO21" s="28">
        <f t="shared" si="10"/>
        <v>0.76400000000000001</v>
      </c>
      <c r="AP21" s="122">
        <f t="shared" si="22"/>
        <v>0.23599999999999999</v>
      </c>
      <c r="AQ21" s="84">
        <v>177</v>
      </c>
      <c r="AR21" s="78">
        <v>66</v>
      </c>
      <c r="AS21" s="78">
        <f t="shared" si="11"/>
        <v>243</v>
      </c>
      <c r="AT21" s="28">
        <f t="shared" si="12"/>
        <v>0.72839506172839508</v>
      </c>
      <c r="AU21" s="65">
        <f t="shared" si="23"/>
        <v>0.27160493827160492</v>
      </c>
      <c r="AV21" s="84">
        <v>191</v>
      </c>
      <c r="AW21" s="78">
        <v>58</v>
      </c>
      <c r="AX21" s="78">
        <f t="shared" si="13"/>
        <v>249</v>
      </c>
      <c r="AY21" s="28">
        <f t="shared" si="14"/>
        <v>0.76706827309236947</v>
      </c>
      <c r="AZ21" s="65">
        <f t="shared" si="24"/>
        <v>0.23293172690763053</v>
      </c>
    </row>
    <row r="22" spans="1:52" ht="18" customHeight="1" x14ac:dyDescent="0.3">
      <c r="A22" s="33"/>
      <c r="B22" s="25" t="s">
        <v>39</v>
      </c>
      <c r="C22" s="84">
        <v>80</v>
      </c>
      <c r="D22" s="78">
        <v>50</v>
      </c>
      <c r="E22" s="78">
        <f t="shared" si="0"/>
        <v>130</v>
      </c>
      <c r="F22" s="28">
        <f t="shared" si="1"/>
        <v>0.61538461538461542</v>
      </c>
      <c r="G22" s="122">
        <f t="shared" si="15"/>
        <v>0.38461538461538464</v>
      </c>
      <c r="H22" s="84">
        <v>75</v>
      </c>
      <c r="I22" s="78">
        <v>53</v>
      </c>
      <c r="J22" s="78">
        <f t="shared" si="2"/>
        <v>128</v>
      </c>
      <c r="K22" s="28">
        <f t="shared" si="3"/>
        <v>0.5859375</v>
      </c>
      <c r="L22" s="122">
        <f t="shared" si="16"/>
        <v>0.4140625</v>
      </c>
      <c r="M22" s="84">
        <v>78</v>
      </c>
      <c r="N22" s="78">
        <v>48</v>
      </c>
      <c r="O22" s="78">
        <f t="shared" si="4"/>
        <v>126</v>
      </c>
      <c r="P22" s="28">
        <f t="shared" si="5"/>
        <v>0.61904761904761907</v>
      </c>
      <c r="Q22" s="122">
        <f t="shared" si="17"/>
        <v>0.38095238095238093</v>
      </c>
      <c r="R22" s="84">
        <v>73</v>
      </c>
      <c r="S22" s="78">
        <v>47</v>
      </c>
      <c r="T22" s="78">
        <f>SUM(R22:S22)</f>
        <v>120</v>
      </c>
      <c r="U22" s="28">
        <f t="shared" si="6"/>
        <v>0.60833333333333328</v>
      </c>
      <c r="V22" s="122">
        <f t="shared" si="18"/>
        <v>0.39166666666666666</v>
      </c>
      <c r="W22" s="84">
        <v>81</v>
      </c>
      <c r="X22" s="78">
        <v>45</v>
      </c>
      <c r="Y22" s="78">
        <f>SUM(W22:X22)</f>
        <v>126</v>
      </c>
      <c r="Z22" s="28">
        <f t="shared" si="7"/>
        <v>0.6428571428571429</v>
      </c>
      <c r="AA22" s="122">
        <f t="shared" si="19"/>
        <v>0.35714285714285715</v>
      </c>
      <c r="AB22" s="84">
        <v>73</v>
      </c>
      <c r="AC22" s="78">
        <v>39</v>
      </c>
      <c r="AD22" s="78">
        <f>SUM(AB22:AC22)</f>
        <v>112</v>
      </c>
      <c r="AE22" s="28">
        <f t="shared" si="8"/>
        <v>0.6517857142857143</v>
      </c>
      <c r="AF22" s="122">
        <f t="shared" si="20"/>
        <v>0.3482142857142857</v>
      </c>
      <c r="AG22" s="84">
        <v>72</v>
      </c>
      <c r="AH22" s="78">
        <v>44</v>
      </c>
      <c r="AI22" s="78">
        <f>SUM(AG22:AH22)</f>
        <v>116</v>
      </c>
      <c r="AJ22" s="28">
        <f t="shared" si="9"/>
        <v>0.62068965517241381</v>
      </c>
      <c r="AK22" s="122">
        <f t="shared" si="21"/>
        <v>0.37931034482758619</v>
      </c>
      <c r="AL22" s="84">
        <v>78</v>
      </c>
      <c r="AM22" s="78">
        <v>49</v>
      </c>
      <c r="AN22" s="78">
        <f>SUM(AL22:AM22)</f>
        <v>127</v>
      </c>
      <c r="AO22" s="28">
        <f t="shared" si="10"/>
        <v>0.61417322834645671</v>
      </c>
      <c r="AP22" s="122">
        <f t="shared" si="22"/>
        <v>0.38582677165354329</v>
      </c>
      <c r="AQ22" s="84">
        <v>78</v>
      </c>
      <c r="AR22" s="78">
        <v>48</v>
      </c>
      <c r="AS22" s="78">
        <f t="shared" si="11"/>
        <v>126</v>
      </c>
      <c r="AT22" s="28">
        <f t="shared" si="12"/>
        <v>0.61904761904761907</v>
      </c>
      <c r="AU22" s="65">
        <f t="shared" si="23"/>
        <v>0.38095238095238093</v>
      </c>
      <c r="AV22" s="84">
        <v>83</v>
      </c>
      <c r="AW22" s="78">
        <v>49</v>
      </c>
      <c r="AX22" s="78">
        <f t="shared" si="13"/>
        <v>132</v>
      </c>
      <c r="AY22" s="28">
        <f t="shared" si="14"/>
        <v>0.62878787878787878</v>
      </c>
      <c r="AZ22" s="65">
        <f t="shared" si="24"/>
        <v>0.37121212121212122</v>
      </c>
    </row>
    <row r="23" spans="1:52" ht="18" customHeight="1" x14ac:dyDescent="0.3">
      <c r="A23" s="33"/>
      <c r="B23" s="25" t="s">
        <v>40</v>
      </c>
      <c r="C23" s="84">
        <v>40</v>
      </c>
      <c r="D23" s="78">
        <v>31</v>
      </c>
      <c r="E23" s="78">
        <f t="shared" si="0"/>
        <v>71</v>
      </c>
      <c r="F23" s="28">
        <f t="shared" si="1"/>
        <v>0.56338028169014087</v>
      </c>
      <c r="G23" s="122">
        <f t="shared" si="15"/>
        <v>0.43661971830985913</v>
      </c>
      <c r="H23" s="84">
        <v>46</v>
      </c>
      <c r="I23" s="78">
        <v>36</v>
      </c>
      <c r="J23" s="78">
        <f t="shared" si="2"/>
        <v>82</v>
      </c>
      <c r="K23" s="28">
        <f t="shared" si="3"/>
        <v>0.56097560975609762</v>
      </c>
      <c r="L23" s="122">
        <f t="shared" si="16"/>
        <v>0.43902439024390244</v>
      </c>
      <c r="M23" s="84">
        <v>50</v>
      </c>
      <c r="N23" s="78">
        <v>35</v>
      </c>
      <c r="O23" s="78">
        <f t="shared" si="4"/>
        <v>85</v>
      </c>
      <c r="P23" s="28">
        <f t="shared" si="5"/>
        <v>0.58823529411764708</v>
      </c>
      <c r="Q23" s="122">
        <f t="shared" si="17"/>
        <v>0.41176470588235292</v>
      </c>
      <c r="R23" s="84">
        <v>53</v>
      </c>
      <c r="S23" s="78">
        <v>36</v>
      </c>
      <c r="T23" s="78">
        <f>SUM(R23:S23)</f>
        <v>89</v>
      </c>
      <c r="U23" s="28">
        <f t="shared" si="6"/>
        <v>0.5955056179775281</v>
      </c>
      <c r="V23" s="122">
        <f t="shared" si="18"/>
        <v>0.4044943820224719</v>
      </c>
      <c r="W23" s="84">
        <v>55</v>
      </c>
      <c r="X23" s="78">
        <v>32</v>
      </c>
      <c r="Y23" s="78">
        <f>SUM(W23:X23)</f>
        <v>87</v>
      </c>
      <c r="Z23" s="28">
        <f t="shared" si="7"/>
        <v>0.63218390804597702</v>
      </c>
      <c r="AA23" s="122">
        <f t="shared" si="19"/>
        <v>0.36781609195402298</v>
      </c>
      <c r="AB23" s="84">
        <v>49</v>
      </c>
      <c r="AC23" s="78">
        <v>32</v>
      </c>
      <c r="AD23" s="78">
        <f>SUM(AB23:AC23)</f>
        <v>81</v>
      </c>
      <c r="AE23" s="28">
        <f t="shared" si="8"/>
        <v>0.60493827160493829</v>
      </c>
      <c r="AF23" s="122">
        <f t="shared" si="20"/>
        <v>0.39506172839506171</v>
      </c>
      <c r="AG23" s="84">
        <v>52</v>
      </c>
      <c r="AH23" s="78">
        <v>34</v>
      </c>
      <c r="AI23" s="78">
        <f>SUM(AG23:AH23)</f>
        <v>86</v>
      </c>
      <c r="AJ23" s="28">
        <f t="shared" si="9"/>
        <v>0.60465116279069764</v>
      </c>
      <c r="AK23" s="122">
        <f t="shared" si="21"/>
        <v>0.39534883720930231</v>
      </c>
      <c r="AL23" s="84">
        <v>53</v>
      </c>
      <c r="AM23" s="78">
        <v>32</v>
      </c>
      <c r="AN23" s="78">
        <f>SUM(AL23:AM23)</f>
        <v>85</v>
      </c>
      <c r="AO23" s="28">
        <f t="shared" si="10"/>
        <v>0.62352941176470589</v>
      </c>
      <c r="AP23" s="122">
        <f t="shared" si="22"/>
        <v>0.37647058823529411</v>
      </c>
      <c r="AQ23" s="84">
        <v>54</v>
      </c>
      <c r="AR23" s="78">
        <v>33</v>
      </c>
      <c r="AS23" s="78">
        <f t="shared" si="11"/>
        <v>87</v>
      </c>
      <c r="AT23" s="28">
        <f t="shared" si="12"/>
        <v>0.62068965517241381</v>
      </c>
      <c r="AU23" s="65">
        <f t="shared" si="23"/>
        <v>0.37931034482758619</v>
      </c>
      <c r="AV23" s="84">
        <v>59</v>
      </c>
      <c r="AW23" s="78">
        <v>32</v>
      </c>
      <c r="AX23" s="78">
        <f t="shared" si="13"/>
        <v>91</v>
      </c>
      <c r="AY23" s="28">
        <f t="shared" si="14"/>
        <v>0.64835164835164838</v>
      </c>
      <c r="AZ23" s="65">
        <f t="shared" si="24"/>
        <v>0.35164835164835168</v>
      </c>
    </row>
    <row r="24" spans="1:52" s="16" customFormat="1" ht="18" customHeight="1" x14ac:dyDescent="0.3">
      <c r="A24" s="34"/>
      <c r="B24" s="123" t="s">
        <v>23</v>
      </c>
      <c r="C24" s="124">
        <f>SUM(C21:C23)</f>
        <v>278</v>
      </c>
      <c r="D24" s="97">
        <f>SUM(D21:D23)</f>
        <v>139</v>
      </c>
      <c r="E24" s="97">
        <f t="shared" si="0"/>
        <v>417</v>
      </c>
      <c r="F24" s="30">
        <f t="shared" si="1"/>
        <v>0.66666666666666663</v>
      </c>
      <c r="G24" s="56">
        <f t="shared" si="15"/>
        <v>0.33333333333333331</v>
      </c>
      <c r="H24" s="124">
        <f>SUM(H21:H23)</f>
        <v>284</v>
      </c>
      <c r="I24" s="97">
        <f>SUM(I21:I23)</f>
        <v>153</v>
      </c>
      <c r="J24" s="97">
        <f t="shared" si="2"/>
        <v>437</v>
      </c>
      <c r="K24" s="30">
        <f t="shared" si="3"/>
        <v>0.64988558352402748</v>
      </c>
      <c r="L24" s="56">
        <f t="shared" si="16"/>
        <v>0.35011441647597252</v>
      </c>
      <c r="M24" s="124">
        <v>300</v>
      </c>
      <c r="N24" s="97">
        <v>145</v>
      </c>
      <c r="O24" s="97">
        <f t="shared" si="4"/>
        <v>445</v>
      </c>
      <c r="P24" s="30">
        <f t="shared" si="5"/>
        <v>0.6741573033707865</v>
      </c>
      <c r="Q24" s="56">
        <f t="shared" si="17"/>
        <v>0.3258426966292135</v>
      </c>
      <c r="R24" s="124">
        <v>288</v>
      </c>
      <c r="S24" s="97">
        <v>149</v>
      </c>
      <c r="T24" s="97">
        <f>R24+S24</f>
        <v>437</v>
      </c>
      <c r="U24" s="30">
        <f t="shared" si="6"/>
        <v>0.65903890160183065</v>
      </c>
      <c r="V24" s="56">
        <f t="shared" si="18"/>
        <v>0.34096109839816935</v>
      </c>
      <c r="W24" s="124">
        <v>300</v>
      </c>
      <c r="X24" s="97">
        <v>152</v>
      </c>
      <c r="Y24" s="97">
        <f>W24+X24</f>
        <v>452</v>
      </c>
      <c r="Z24" s="30">
        <f t="shared" si="7"/>
        <v>0.66371681415929207</v>
      </c>
      <c r="AA24" s="56">
        <f t="shared" si="19"/>
        <v>0.33628318584070799</v>
      </c>
      <c r="AB24" s="124">
        <v>300</v>
      </c>
      <c r="AC24" s="97">
        <v>133</v>
      </c>
      <c r="AD24" s="97">
        <f>AB24+AC24</f>
        <v>433</v>
      </c>
      <c r="AE24" s="30">
        <f t="shared" si="8"/>
        <v>0.69284064665127021</v>
      </c>
      <c r="AF24" s="56">
        <f t="shared" si="20"/>
        <v>0.30715935334872979</v>
      </c>
      <c r="AG24" s="124">
        <v>299</v>
      </c>
      <c r="AH24" s="97">
        <v>139</v>
      </c>
      <c r="AI24" s="97">
        <f>AG24+AH24</f>
        <v>438</v>
      </c>
      <c r="AJ24" s="30">
        <f t="shared" si="9"/>
        <v>0.68264840182648401</v>
      </c>
      <c r="AK24" s="56">
        <f t="shared" si="21"/>
        <v>0.31735159817351599</v>
      </c>
      <c r="AL24" s="124">
        <v>321</v>
      </c>
      <c r="AM24" s="97">
        <v>139</v>
      </c>
      <c r="AN24" s="97">
        <f>AL24+AM24</f>
        <v>460</v>
      </c>
      <c r="AO24" s="30">
        <f t="shared" si="10"/>
        <v>0.69782608695652171</v>
      </c>
      <c r="AP24" s="56">
        <f t="shared" si="22"/>
        <v>0.30217391304347824</v>
      </c>
      <c r="AQ24" s="124">
        <v>308</v>
      </c>
      <c r="AR24" s="97">
        <v>145</v>
      </c>
      <c r="AS24" s="97">
        <f t="shared" si="11"/>
        <v>453</v>
      </c>
      <c r="AT24" s="30">
        <f t="shared" si="12"/>
        <v>0.67991169977924948</v>
      </c>
      <c r="AU24" s="55">
        <f t="shared" si="23"/>
        <v>0.32008830022075058</v>
      </c>
      <c r="AV24" s="124">
        <v>333</v>
      </c>
      <c r="AW24" s="97">
        <v>138</v>
      </c>
      <c r="AX24" s="97">
        <f t="shared" si="13"/>
        <v>471</v>
      </c>
      <c r="AY24" s="30">
        <f t="shared" si="14"/>
        <v>0.70700636942675155</v>
      </c>
      <c r="AZ24" s="55">
        <f t="shared" si="24"/>
        <v>0.2929936305732484</v>
      </c>
    </row>
    <row r="25" spans="1:52" ht="18" customHeight="1" x14ac:dyDescent="0.3">
      <c r="A25" s="25" t="s">
        <v>14</v>
      </c>
      <c r="B25" s="25" t="s">
        <v>38</v>
      </c>
      <c r="C25" s="84">
        <v>521</v>
      </c>
      <c r="D25" s="78">
        <v>327</v>
      </c>
      <c r="E25" s="78">
        <f t="shared" si="0"/>
        <v>848</v>
      </c>
      <c r="F25" s="28">
        <f t="shared" si="1"/>
        <v>0.61438679245283023</v>
      </c>
      <c r="G25" s="122">
        <f t="shared" si="15"/>
        <v>0.38561320754716982</v>
      </c>
      <c r="H25" s="84">
        <v>533</v>
      </c>
      <c r="I25" s="78">
        <v>306</v>
      </c>
      <c r="J25" s="78">
        <f t="shared" si="2"/>
        <v>839</v>
      </c>
      <c r="K25" s="28">
        <f t="shared" si="3"/>
        <v>0.63528009535160901</v>
      </c>
      <c r="L25" s="122">
        <f t="shared" si="16"/>
        <v>0.36471990464839094</v>
      </c>
      <c r="M25" s="84">
        <v>533</v>
      </c>
      <c r="N25" s="78">
        <v>296</v>
      </c>
      <c r="O25" s="78">
        <f t="shared" si="4"/>
        <v>829</v>
      </c>
      <c r="P25" s="28">
        <f t="shared" si="5"/>
        <v>0.64294330518697229</v>
      </c>
      <c r="Q25" s="122">
        <f t="shared" si="17"/>
        <v>0.35705669481302776</v>
      </c>
      <c r="R25" s="84">
        <v>544</v>
      </c>
      <c r="S25" s="78">
        <v>273</v>
      </c>
      <c r="T25" s="78">
        <f>SUM(R25:S25)</f>
        <v>817</v>
      </c>
      <c r="U25" s="28">
        <f t="shared" si="6"/>
        <v>0.66585067319461444</v>
      </c>
      <c r="V25" s="122">
        <f t="shared" si="18"/>
        <v>0.33414932680538556</v>
      </c>
      <c r="W25" s="84">
        <v>536</v>
      </c>
      <c r="X25" s="78">
        <v>283</v>
      </c>
      <c r="Y25" s="78">
        <f>SUM(W25:X25)</f>
        <v>819</v>
      </c>
      <c r="Z25" s="28">
        <f t="shared" si="7"/>
        <v>0.65445665445665446</v>
      </c>
      <c r="AA25" s="122">
        <f t="shared" si="19"/>
        <v>0.34554334554334554</v>
      </c>
      <c r="AB25" s="84">
        <v>506</v>
      </c>
      <c r="AC25" s="78">
        <v>263</v>
      </c>
      <c r="AD25" s="78">
        <f>SUM(AB25:AC25)</f>
        <v>769</v>
      </c>
      <c r="AE25" s="28">
        <f t="shared" si="8"/>
        <v>0.65799739921976597</v>
      </c>
      <c r="AF25" s="122">
        <f t="shared" si="20"/>
        <v>0.34200260078023409</v>
      </c>
      <c r="AG25" s="84">
        <v>513</v>
      </c>
      <c r="AH25" s="78">
        <v>244</v>
      </c>
      <c r="AI25" s="78">
        <f>SUM(AG25:AH25)</f>
        <v>757</v>
      </c>
      <c r="AJ25" s="28">
        <f t="shared" si="9"/>
        <v>0.67767503302509913</v>
      </c>
      <c r="AK25" s="122">
        <f t="shared" si="21"/>
        <v>0.32232496697490093</v>
      </c>
      <c r="AL25" s="84">
        <v>509</v>
      </c>
      <c r="AM25" s="78">
        <v>234</v>
      </c>
      <c r="AN25" s="78">
        <f>SUM(AL25:AM25)</f>
        <v>743</v>
      </c>
      <c r="AO25" s="28">
        <f t="shared" si="10"/>
        <v>0.68506056527590853</v>
      </c>
      <c r="AP25" s="122">
        <f t="shared" si="22"/>
        <v>0.31493943472409153</v>
      </c>
      <c r="AQ25" s="84">
        <v>480</v>
      </c>
      <c r="AR25" s="78">
        <v>233</v>
      </c>
      <c r="AS25" s="78">
        <f t="shared" si="11"/>
        <v>713</v>
      </c>
      <c r="AT25" s="28">
        <f t="shared" si="12"/>
        <v>0.67321178120617109</v>
      </c>
      <c r="AU25" s="65">
        <f t="shared" si="23"/>
        <v>0.32678821879382891</v>
      </c>
      <c r="AV25" s="84">
        <v>478</v>
      </c>
      <c r="AW25" s="78">
        <v>215</v>
      </c>
      <c r="AX25" s="78">
        <f t="shared" si="13"/>
        <v>693</v>
      </c>
      <c r="AY25" s="28">
        <f t="shared" si="14"/>
        <v>0.68975468975468979</v>
      </c>
      <c r="AZ25" s="65">
        <f t="shared" si="24"/>
        <v>0.31024531024531027</v>
      </c>
    </row>
    <row r="26" spans="1:52" ht="18" customHeight="1" x14ac:dyDescent="0.3">
      <c r="A26" s="33"/>
      <c r="B26" s="25" t="s">
        <v>39</v>
      </c>
      <c r="C26" s="84">
        <v>170</v>
      </c>
      <c r="D26" s="78">
        <v>136</v>
      </c>
      <c r="E26" s="78">
        <f t="shared" si="0"/>
        <v>306</v>
      </c>
      <c r="F26" s="28">
        <f t="shared" si="1"/>
        <v>0.55555555555555558</v>
      </c>
      <c r="G26" s="122">
        <f t="shared" si="15"/>
        <v>0.44444444444444442</v>
      </c>
      <c r="H26" s="84">
        <v>168</v>
      </c>
      <c r="I26" s="78">
        <v>126</v>
      </c>
      <c r="J26" s="78">
        <f t="shared" si="2"/>
        <v>294</v>
      </c>
      <c r="K26" s="28">
        <f t="shared" si="3"/>
        <v>0.5714285714285714</v>
      </c>
      <c r="L26" s="122">
        <f t="shared" si="16"/>
        <v>0.42857142857142855</v>
      </c>
      <c r="M26" s="84">
        <v>174</v>
      </c>
      <c r="N26" s="78">
        <v>134</v>
      </c>
      <c r="O26" s="78">
        <f t="shared" si="4"/>
        <v>308</v>
      </c>
      <c r="P26" s="28">
        <f t="shared" si="5"/>
        <v>0.56493506493506496</v>
      </c>
      <c r="Q26" s="122">
        <f t="shared" si="17"/>
        <v>0.43506493506493504</v>
      </c>
      <c r="R26" s="84">
        <v>198</v>
      </c>
      <c r="S26" s="78">
        <v>122</v>
      </c>
      <c r="T26" s="78">
        <f>SUM(R26:S26)</f>
        <v>320</v>
      </c>
      <c r="U26" s="28">
        <f t="shared" si="6"/>
        <v>0.61875000000000002</v>
      </c>
      <c r="V26" s="122">
        <f t="shared" si="18"/>
        <v>0.38124999999999998</v>
      </c>
      <c r="W26" s="84">
        <v>211</v>
      </c>
      <c r="X26" s="78">
        <v>139</v>
      </c>
      <c r="Y26" s="78">
        <f>SUM(W26:X26)</f>
        <v>350</v>
      </c>
      <c r="Z26" s="28">
        <f t="shared" si="7"/>
        <v>0.60285714285714287</v>
      </c>
      <c r="AA26" s="122">
        <f t="shared" si="19"/>
        <v>0.39714285714285713</v>
      </c>
      <c r="AB26" s="84">
        <v>212</v>
      </c>
      <c r="AC26" s="78">
        <v>142</v>
      </c>
      <c r="AD26" s="78">
        <f>SUM(AB26:AC26)</f>
        <v>354</v>
      </c>
      <c r="AE26" s="28">
        <f t="shared" si="8"/>
        <v>0.59887005649717517</v>
      </c>
      <c r="AF26" s="122">
        <f t="shared" si="20"/>
        <v>0.40112994350282488</v>
      </c>
      <c r="AG26" s="84">
        <v>174</v>
      </c>
      <c r="AH26" s="78">
        <v>151</v>
      </c>
      <c r="AI26" s="78">
        <f>SUM(AG26:AH26)</f>
        <v>325</v>
      </c>
      <c r="AJ26" s="28">
        <f t="shared" si="9"/>
        <v>0.53538461538461535</v>
      </c>
      <c r="AK26" s="122">
        <f t="shared" si="21"/>
        <v>0.4646153846153846</v>
      </c>
      <c r="AL26" s="84">
        <v>176</v>
      </c>
      <c r="AM26" s="78">
        <v>164</v>
      </c>
      <c r="AN26" s="78">
        <f>SUM(AL26:AM26)</f>
        <v>340</v>
      </c>
      <c r="AO26" s="28">
        <f t="shared" si="10"/>
        <v>0.51764705882352946</v>
      </c>
      <c r="AP26" s="122">
        <f t="shared" si="22"/>
        <v>0.4823529411764706</v>
      </c>
      <c r="AQ26" s="84">
        <v>175</v>
      </c>
      <c r="AR26" s="78">
        <v>154</v>
      </c>
      <c r="AS26" s="78">
        <f t="shared" si="11"/>
        <v>329</v>
      </c>
      <c r="AT26" s="28">
        <f t="shared" si="12"/>
        <v>0.53191489361702127</v>
      </c>
      <c r="AU26" s="65">
        <f t="shared" si="23"/>
        <v>0.46808510638297873</v>
      </c>
      <c r="AV26" s="84">
        <v>189</v>
      </c>
      <c r="AW26" s="78">
        <v>162</v>
      </c>
      <c r="AX26" s="78">
        <f t="shared" si="13"/>
        <v>351</v>
      </c>
      <c r="AY26" s="28">
        <f t="shared" si="14"/>
        <v>0.53846153846153844</v>
      </c>
      <c r="AZ26" s="65">
        <f t="shared" si="24"/>
        <v>0.46153846153846156</v>
      </c>
    </row>
    <row r="27" spans="1:52" ht="18" customHeight="1" x14ac:dyDescent="0.3">
      <c r="A27" s="33"/>
      <c r="B27" s="25" t="s">
        <v>40</v>
      </c>
      <c r="C27" s="84">
        <v>193</v>
      </c>
      <c r="D27" s="78">
        <v>159</v>
      </c>
      <c r="E27" s="78">
        <f t="shared" si="0"/>
        <v>352</v>
      </c>
      <c r="F27" s="28">
        <f t="shared" si="1"/>
        <v>0.54829545454545459</v>
      </c>
      <c r="G27" s="122">
        <f t="shared" si="15"/>
        <v>0.45170454545454547</v>
      </c>
      <c r="H27" s="84">
        <v>160</v>
      </c>
      <c r="I27" s="78">
        <v>141</v>
      </c>
      <c r="J27" s="78">
        <f t="shared" si="2"/>
        <v>301</v>
      </c>
      <c r="K27" s="28">
        <f t="shared" si="3"/>
        <v>0.53156146179401997</v>
      </c>
      <c r="L27" s="122">
        <f t="shared" si="16"/>
        <v>0.46843853820598008</v>
      </c>
      <c r="M27" s="84">
        <v>165</v>
      </c>
      <c r="N27" s="78">
        <v>132</v>
      </c>
      <c r="O27" s="78">
        <f t="shared" si="4"/>
        <v>297</v>
      </c>
      <c r="P27" s="28">
        <f t="shared" si="5"/>
        <v>0.55555555555555558</v>
      </c>
      <c r="Q27" s="122">
        <f t="shared" si="17"/>
        <v>0.44444444444444442</v>
      </c>
      <c r="R27" s="84">
        <v>145</v>
      </c>
      <c r="S27" s="78">
        <v>131</v>
      </c>
      <c r="T27" s="78">
        <f>SUM(R27:S27)</f>
        <v>276</v>
      </c>
      <c r="U27" s="28">
        <f t="shared" si="6"/>
        <v>0.52536231884057971</v>
      </c>
      <c r="V27" s="122">
        <f t="shared" si="18"/>
        <v>0.47463768115942029</v>
      </c>
      <c r="W27" s="84">
        <v>156</v>
      </c>
      <c r="X27" s="78">
        <v>137</v>
      </c>
      <c r="Y27" s="78">
        <f>SUM(W27:X27)</f>
        <v>293</v>
      </c>
      <c r="Z27" s="28">
        <f t="shared" si="7"/>
        <v>0.53242320819112632</v>
      </c>
      <c r="AA27" s="122">
        <f t="shared" si="19"/>
        <v>0.46757679180887374</v>
      </c>
      <c r="AB27" s="84">
        <v>168</v>
      </c>
      <c r="AC27" s="78">
        <v>144</v>
      </c>
      <c r="AD27" s="78">
        <f>SUM(AB27:AC27)</f>
        <v>312</v>
      </c>
      <c r="AE27" s="28">
        <f t="shared" si="8"/>
        <v>0.53846153846153844</v>
      </c>
      <c r="AF27" s="122">
        <f t="shared" si="20"/>
        <v>0.46153846153846156</v>
      </c>
      <c r="AG27" s="84">
        <v>160</v>
      </c>
      <c r="AH27" s="78">
        <v>143</v>
      </c>
      <c r="AI27" s="78">
        <f>SUM(AG27:AH27)</f>
        <v>303</v>
      </c>
      <c r="AJ27" s="28">
        <f t="shared" si="9"/>
        <v>0.528052805280528</v>
      </c>
      <c r="AK27" s="122">
        <f t="shared" si="21"/>
        <v>0.47194719471947194</v>
      </c>
      <c r="AL27" s="84">
        <v>166</v>
      </c>
      <c r="AM27" s="78">
        <v>130</v>
      </c>
      <c r="AN27" s="78">
        <f>SUM(AL27:AM27)</f>
        <v>296</v>
      </c>
      <c r="AO27" s="28">
        <f t="shared" si="10"/>
        <v>0.56081081081081086</v>
      </c>
      <c r="AP27" s="122">
        <f t="shared" si="22"/>
        <v>0.4391891891891892</v>
      </c>
      <c r="AQ27" s="84">
        <v>208</v>
      </c>
      <c r="AR27" s="78">
        <v>168</v>
      </c>
      <c r="AS27" s="78">
        <f t="shared" si="11"/>
        <v>376</v>
      </c>
      <c r="AT27" s="28">
        <f t="shared" si="12"/>
        <v>0.55319148936170215</v>
      </c>
      <c r="AU27" s="65">
        <f t="shared" si="23"/>
        <v>0.44680851063829785</v>
      </c>
      <c r="AV27" s="84">
        <v>210</v>
      </c>
      <c r="AW27" s="78">
        <v>151</v>
      </c>
      <c r="AX27" s="78">
        <f t="shared" si="13"/>
        <v>361</v>
      </c>
      <c r="AY27" s="28">
        <f t="shared" si="14"/>
        <v>0.5817174515235457</v>
      </c>
      <c r="AZ27" s="65">
        <f t="shared" si="24"/>
        <v>0.4182825484764543</v>
      </c>
    </row>
    <row r="28" spans="1:52" s="16" customFormat="1" ht="18" customHeight="1" x14ac:dyDescent="0.3">
      <c r="A28" s="34"/>
      <c r="B28" s="123" t="s">
        <v>23</v>
      </c>
      <c r="C28" s="124">
        <f>SUM(C25:C27)</f>
        <v>884</v>
      </c>
      <c r="D28" s="97">
        <f>SUM(D25:D27)</f>
        <v>622</v>
      </c>
      <c r="E28" s="97">
        <f t="shared" si="0"/>
        <v>1506</v>
      </c>
      <c r="F28" s="30">
        <f t="shared" si="1"/>
        <v>0.58698539176626829</v>
      </c>
      <c r="G28" s="56">
        <f t="shared" si="15"/>
        <v>0.41301460823373176</v>
      </c>
      <c r="H28" s="124">
        <f>SUM(H25:H27)</f>
        <v>861</v>
      </c>
      <c r="I28" s="97">
        <f>SUM(I25:I27)</f>
        <v>573</v>
      </c>
      <c r="J28" s="97">
        <f t="shared" si="2"/>
        <v>1434</v>
      </c>
      <c r="K28" s="30">
        <f t="shared" si="3"/>
        <v>0.60041841004184104</v>
      </c>
      <c r="L28" s="56">
        <f t="shared" si="16"/>
        <v>0.39958158995815901</v>
      </c>
      <c r="M28" s="124">
        <v>867</v>
      </c>
      <c r="N28" s="97">
        <v>556</v>
      </c>
      <c r="O28" s="97">
        <f t="shared" si="4"/>
        <v>1423</v>
      </c>
      <c r="P28" s="30">
        <f t="shared" si="5"/>
        <v>0.60927617709065351</v>
      </c>
      <c r="Q28" s="56">
        <f t="shared" si="17"/>
        <v>0.39072382290934643</v>
      </c>
      <c r="R28" s="124">
        <v>883</v>
      </c>
      <c r="S28" s="97">
        <v>520</v>
      </c>
      <c r="T28" s="97">
        <f>R28+S28</f>
        <v>1403</v>
      </c>
      <c r="U28" s="30">
        <f t="shared" si="6"/>
        <v>0.6293656450463293</v>
      </c>
      <c r="V28" s="56">
        <f t="shared" si="18"/>
        <v>0.3706343549536707</v>
      </c>
      <c r="W28" s="124">
        <v>900</v>
      </c>
      <c r="X28" s="97">
        <v>555</v>
      </c>
      <c r="Y28" s="97">
        <v>1455</v>
      </c>
      <c r="Z28" s="30">
        <f t="shared" si="7"/>
        <v>0.61855670103092786</v>
      </c>
      <c r="AA28" s="56">
        <f t="shared" si="19"/>
        <v>0.38144329896907214</v>
      </c>
      <c r="AB28" s="124">
        <v>881</v>
      </c>
      <c r="AC28" s="97">
        <v>545</v>
      </c>
      <c r="AD28" s="97">
        <v>1426</v>
      </c>
      <c r="AE28" s="30">
        <f t="shared" si="8"/>
        <v>0.61781206171107994</v>
      </c>
      <c r="AF28" s="56">
        <f t="shared" si="20"/>
        <v>0.38218793828892006</v>
      </c>
      <c r="AG28" s="124">
        <v>844</v>
      </c>
      <c r="AH28" s="97">
        <v>532</v>
      </c>
      <c r="AI28" s="97">
        <v>1376</v>
      </c>
      <c r="AJ28" s="30">
        <f t="shared" si="9"/>
        <v>0.61337209302325579</v>
      </c>
      <c r="AK28" s="56">
        <f t="shared" si="21"/>
        <v>0.38662790697674421</v>
      </c>
      <c r="AL28" s="124">
        <v>850</v>
      </c>
      <c r="AM28" s="97">
        <v>523</v>
      </c>
      <c r="AN28" s="97">
        <f>AL28+AM28</f>
        <v>1373</v>
      </c>
      <c r="AO28" s="30">
        <f t="shared" si="10"/>
        <v>0.6190823015294975</v>
      </c>
      <c r="AP28" s="56">
        <f t="shared" si="22"/>
        <v>0.38091769847050255</v>
      </c>
      <c r="AQ28" s="124">
        <v>861</v>
      </c>
      <c r="AR28" s="97">
        <v>543</v>
      </c>
      <c r="AS28" s="97">
        <f t="shared" si="11"/>
        <v>1404</v>
      </c>
      <c r="AT28" s="30">
        <f t="shared" si="12"/>
        <v>0.61324786324786329</v>
      </c>
      <c r="AU28" s="55">
        <f t="shared" si="23"/>
        <v>0.38675213675213677</v>
      </c>
      <c r="AV28" s="124">
        <v>872</v>
      </c>
      <c r="AW28" s="97">
        <v>519</v>
      </c>
      <c r="AX28" s="97">
        <f t="shared" si="13"/>
        <v>1391</v>
      </c>
      <c r="AY28" s="30">
        <f t="shared" si="14"/>
        <v>0.62688713156002873</v>
      </c>
      <c r="AZ28" s="55">
        <f t="shared" si="24"/>
        <v>0.37311286843997127</v>
      </c>
    </row>
    <row r="29" spans="1:52" ht="18" customHeight="1" x14ac:dyDescent="0.3">
      <c r="A29" s="25" t="s">
        <v>15</v>
      </c>
      <c r="B29" s="25" t="s">
        <v>38</v>
      </c>
      <c r="C29" s="84">
        <v>305</v>
      </c>
      <c r="D29" s="78">
        <v>370</v>
      </c>
      <c r="E29" s="78">
        <f t="shared" si="0"/>
        <v>675</v>
      </c>
      <c r="F29" s="28">
        <f t="shared" si="1"/>
        <v>0.45185185185185184</v>
      </c>
      <c r="G29" s="122">
        <f t="shared" si="15"/>
        <v>0.54814814814814816</v>
      </c>
      <c r="H29" s="84">
        <v>285</v>
      </c>
      <c r="I29" s="78">
        <v>370</v>
      </c>
      <c r="J29" s="78">
        <f t="shared" si="2"/>
        <v>655</v>
      </c>
      <c r="K29" s="28">
        <f t="shared" si="3"/>
        <v>0.4351145038167939</v>
      </c>
      <c r="L29" s="122">
        <f t="shared" si="16"/>
        <v>0.56488549618320616</v>
      </c>
      <c r="M29" s="84">
        <v>265</v>
      </c>
      <c r="N29" s="78">
        <v>355</v>
      </c>
      <c r="O29" s="78">
        <f t="shared" si="4"/>
        <v>620</v>
      </c>
      <c r="P29" s="28">
        <f t="shared" si="5"/>
        <v>0.42741935483870969</v>
      </c>
      <c r="Q29" s="122">
        <f t="shared" si="17"/>
        <v>0.57258064516129037</v>
      </c>
      <c r="R29" s="84">
        <v>253</v>
      </c>
      <c r="S29" s="78">
        <v>332</v>
      </c>
      <c r="T29" s="78">
        <f>SUM(R29:S29)</f>
        <v>585</v>
      </c>
      <c r="U29" s="28">
        <f t="shared" si="6"/>
        <v>0.4324786324786325</v>
      </c>
      <c r="V29" s="122">
        <f t="shared" si="18"/>
        <v>0.5675213675213675</v>
      </c>
      <c r="W29" s="84">
        <v>271</v>
      </c>
      <c r="X29" s="78">
        <v>345</v>
      </c>
      <c r="Y29" s="78">
        <f>SUM(W29:X29)</f>
        <v>616</v>
      </c>
      <c r="Z29" s="28">
        <f t="shared" si="7"/>
        <v>0.43993506493506496</v>
      </c>
      <c r="AA29" s="122">
        <f t="shared" si="19"/>
        <v>0.56006493506493504</v>
      </c>
      <c r="AB29" s="84">
        <v>274</v>
      </c>
      <c r="AC29" s="78">
        <v>350</v>
      </c>
      <c r="AD29" s="78">
        <f>SUM(AB29:AC29)</f>
        <v>624</v>
      </c>
      <c r="AE29" s="28">
        <f t="shared" si="8"/>
        <v>0.4391025641025641</v>
      </c>
      <c r="AF29" s="122">
        <f t="shared" si="20"/>
        <v>0.5608974358974359</v>
      </c>
      <c r="AG29" s="84">
        <v>278</v>
      </c>
      <c r="AH29" s="78">
        <v>377</v>
      </c>
      <c r="AI29" s="78">
        <f>SUM(AG29:AH29)</f>
        <v>655</v>
      </c>
      <c r="AJ29" s="28">
        <f t="shared" si="9"/>
        <v>0.42442748091603055</v>
      </c>
      <c r="AK29" s="122">
        <f t="shared" si="21"/>
        <v>0.57557251908396945</v>
      </c>
      <c r="AL29" s="84">
        <v>285</v>
      </c>
      <c r="AM29" s="78">
        <v>375</v>
      </c>
      <c r="AN29" s="78">
        <v>660</v>
      </c>
      <c r="AO29" s="28">
        <f t="shared" si="10"/>
        <v>0.43181818181818182</v>
      </c>
      <c r="AP29" s="122">
        <f t="shared" si="22"/>
        <v>0.56818181818181823</v>
      </c>
      <c r="AQ29" s="84">
        <v>262</v>
      </c>
      <c r="AR29" s="78">
        <v>331</v>
      </c>
      <c r="AS29" s="78">
        <f t="shared" si="11"/>
        <v>593</v>
      </c>
      <c r="AT29" s="28">
        <f t="shared" si="12"/>
        <v>0.44182124789207422</v>
      </c>
      <c r="AU29" s="65">
        <f t="shared" si="23"/>
        <v>0.55817875210792578</v>
      </c>
      <c r="AV29" s="84">
        <v>255</v>
      </c>
      <c r="AW29" s="78">
        <v>335</v>
      </c>
      <c r="AX29" s="78">
        <f t="shared" si="13"/>
        <v>590</v>
      </c>
      <c r="AY29" s="28">
        <f t="shared" si="14"/>
        <v>0.43220338983050849</v>
      </c>
      <c r="AZ29" s="65">
        <f t="shared" si="24"/>
        <v>0.56779661016949157</v>
      </c>
    </row>
    <row r="30" spans="1:52" ht="18" customHeight="1" x14ac:dyDescent="0.3">
      <c r="A30" s="33"/>
      <c r="B30" s="25" t="s">
        <v>39</v>
      </c>
      <c r="C30" s="84">
        <v>128</v>
      </c>
      <c r="D30" s="78">
        <v>221</v>
      </c>
      <c r="E30" s="78">
        <f t="shared" si="0"/>
        <v>349</v>
      </c>
      <c r="F30" s="28">
        <f t="shared" si="1"/>
        <v>0.36676217765042979</v>
      </c>
      <c r="G30" s="122">
        <f t="shared" si="15"/>
        <v>0.63323782234957016</v>
      </c>
      <c r="H30" s="84">
        <v>130</v>
      </c>
      <c r="I30" s="78">
        <v>202</v>
      </c>
      <c r="J30" s="78">
        <f t="shared" si="2"/>
        <v>332</v>
      </c>
      <c r="K30" s="28">
        <f t="shared" si="3"/>
        <v>0.39156626506024095</v>
      </c>
      <c r="L30" s="122">
        <f t="shared" si="16"/>
        <v>0.60843373493975905</v>
      </c>
      <c r="M30" s="84">
        <v>123</v>
      </c>
      <c r="N30" s="78">
        <v>217</v>
      </c>
      <c r="O30" s="78">
        <f t="shared" si="4"/>
        <v>340</v>
      </c>
      <c r="P30" s="28">
        <f t="shared" si="5"/>
        <v>0.36176470588235293</v>
      </c>
      <c r="Q30" s="122">
        <f t="shared" si="17"/>
        <v>0.63823529411764701</v>
      </c>
      <c r="R30" s="84"/>
      <c r="S30" s="78">
        <v>214</v>
      </c>
      <c r="T30" s="78">
        <f>SUM(R30:S30)</f>
        <v>214</v>
      </c>
      <c r="U30" s="28">
        <f t="shared" si="6"/>
        <v>0</v>
      </c>
      <c r="V30" s="122">
        <f t="shared" si="18"/>
        <v>1</v>
      </c>
      <c r="W30" s="84">
        <v>129</v>
      </c>
      <c r="X30" s="78">
        <v>241</v>
      </c>
      <c r="Y30" s="78">
        <f>SUM(W30:X30)</f>
        <v>370</v>
      </c>
      <c r="Z30" s="28">
        <f t="shared" si="7"/>
        <v>0.34864864864864864</v>
      </c>
      <c r="AA30" s="122">
        <f t="shared" si="19"/>
        <v>0.65135135135135136</v>
      </c>
      <c r="AB30" s="84">
        <v>135</v>
      </c>
      <c r="AC30" s="78">
        <v>236</v>
      </c>
      <c r="AD30" s="78">
        <f>SUM(AB30:AC30)</f>
        <v>371</v>
      </c>
      <c r="AE30" s="28">
        <f t="shared" si="8"/>
        <v>0.36388140161725069</v>
      </c>
      <c r="AF30" s="122">
        <f t="shared" si="20"/>
        <v>0.63611859838274931</v>
      </c>
      <c r="AG30" s="84">
        <v>124</v>
      </c>
      <c r="AH30" s="78">
        <v>233</v>
      </c>
      <c r="AI30" s="78">
        <f>SUM(AG30:AH30)</f>
        <v>357</v>
      </c>
      <c r="AJ30" s="28">
        <f t="shared" si="9"/>
        <v>0.34733893557422968</v>
      </c>
      <c r="AK30" s="122">
        <f t="shared" si="21"/>
        <v>0.65266106442577032</v>
      </c>
      <c r="AL30" s="84">
        <v>127</v>
      </c>
      <c r="AM30" s="78">
        <v>223</v>
      </c>
      <c r="AN30" s="78">
        <v>350</v>
      </c>
      <c r="AO30" s="28">
        <f t="shared" si="10"/>
        <v>0.36285714285714288</v>
      </c>
      <c r="AP30" s="122">
        <f t="shared" si="22"/>
        <v>0.63714285714285712</v>
      </c>
      <c r="AQ30" s="84">
        <v>140</v>
      </c>
      <c r="AR30" s="78">
        <v>249</v>
      </c>
      <c r="AS30" s="78">
        <f t="shared" si="11"/>
        <v>389</v>
      </c>
      <c r="AT30" s="28">
        <f t="shared" si="12"/>
        <v>0.35989717223650386</v>
      </c>
      <c r="AU30" s="65">
        <f t="shared" si="23"/>
        <v>0.64010282776349614</v>
      </c>
      <c r="AV30" s="84">
        <v>136</v>
      </c>
      <c r="AW30" s="78">
        <v>219</v>
      </c>
      <c r="AX30" s="78">
        <f t="shared" si="13"/>
        <v>355</v>
      </c>
      <c r="AY30" s="28">
        <f t="shared" si="14"/>
        <v>0.38309859154929576</v>
      </c>
      <c r="AZ30" s="65">
        <f t="shared" si="24"/>
        <v>0.61690140845070418</v>
      </c>
    </row>
    <row r="31" spans="1:52" ht="18" customHeight="1" x14ac:dyDescent="0.3">
      <c r="A31" s="33"/>
      <c r="B31" s="25" t="s">
        <v>40</v>
      </c>
      <c r="C31" s="84">
        <v>85</v>
      </c>
      <c r="D31" s="78">
        <v>122</v>
      </c>
      <c r="E31" s="78">
        <f t="shared" si="0"/>
        <v>207</v>
      </c>
      <c r="F31" s="28">
        <f t="shared" si="1"/>
        <v>0.41062801932367149</v>
      </c>
      <c r="G31" s="122">
        <f t="shared" si="15"/>
        <v>0.58937198067632846</v>
      </c>
      <c r="H31" s="84">
        <v>71</v>
      </c>
      <c r="I31" s="78">
        <v>114</v>
      </c>
      <c r="J31" s="78">
        <f t="shared" si="2"/>
        <v>185</v>
      </c>
      <c r="K31" s="28">
        <f t="shared" si="3"/>
        <v>0.38378378378378381</v>
      </c>
      <c r="L31" s="122">
        <f t="shared" si="16"/>
        <v>0.61621621621621625</v>
      </c>
      <c r="M31" s="84">
        <v>66</v>
      </c>
      <c r="N31" s="78">
        <v>104</v>
      </c>
      <c r="O31" s="78">
        <f t="shared" si="4"/>
        <v>170</v>
      </c>
      <c r="P31" s="28">
        <f t="shared" si="5"/>
        <v>0.38823529411764707</v>
      </c>
      <c r="Q31" s="122">
        <f t="shared" si="17"/>
        <v>0.61176470588235299</v>
      </c>
      <c r="R31" s="84">
        <v>63</v>
      </c>
      <c r="S31" s="78">
        <v>113</v>
      </c>
      <c r="T31" s="78">
        <f>SUM(R31:S31)</f>
        <v>176</v>
      </c>
      <c r="U31" s="28">
        <f t="shared" si="6"/>
        <v>0.35795454545454547</v>
      </c>
      <c r="V31" s="122">
        <f t="shared" si="18"/>
        <v>0.64204545454545459</v>
      </c>
      <c r="W31" s="84">
        <v>69</v>
      </c>
      <c r="X31" s="78">
        <v>115</v>
      </c>
      <c r="Y31" s="78">
        <v>184</v>
      </c>
      <c r="Z31" s="28">
        <f t="shared" si="7"/>
        <v>0.375</v>
      </c>
      <c r="AA31" s="122">
        <f t="shared" si="19"/>
        <v>0.625</v>
      </c>
      <c r="AB31" s="84">
        <v>63</v>
      </c>
      <c r="AC31" s="78">
        <v>120</v>
      </c>
      <c r="AD31" s="78">
        <f>SUM(AB31:AC31)</f>
        <v>183</v>
      </c>
      <c r="AE31" s="28">
        <f t="shared" si="8"/>
        <v>0.34426229508196721</v>
      </c>
      <c r="AF31" s="122">
        <f t="shared" si="20"/>
        <v>0.65573770491803274</v>
      </c>
      <c r="AG31" s="84">
        <v>66</v>
      </c>
      <c r="AH31" s="78">
        <v>120</v>
      </c>
      <c r="AI31" s="78">
        <f>SUM(AG31:AH31)</f>
        <v>186</v>
      </c>
      <c r="AJ31" s="28">
        <f t="shared" si="9"/>
        <v>0.35483870967741937</v>
      </c>
      <c r="AK31" s="122">
        <f t="shared" si="21"/>
        <v>0.64516129032258063</v>
      </c>
      <c r="AL31" s="84">
        <v>81</v>
      </c>
      <c r="AM31" s="78">
        <v>119</v>
      </c>
      <c r="AN31" s="78">
        <v>200</v>
      </c>
      <c r="AO31" s="28">
        <f t="shared" si="10"/>
        <v>0.40500000000000003</v>
      </c>
      <c r="AP31" s="122">
        <f t="shared" si="22"/>
        <v>0.59499999999999997</v>
      </c>
      <c r="AQ31" s="84">
        <v>94</v>
      </c>
      <c r="AR31" s="78">
        <v>142</v>
      </c>
      <c r="AS31" s="78">
        <f t="shared" si="11"/>
        <v>236</v>
      </c>
      <c r="AT31" s="28">
        <f t="shared" si="12"/>
        <v>0.39830508474576271</v>
      </c>
      <c r="AU31" s="65">
        <f t="shared" si="23"/>
        <v>0.60169491525423724</v>
      </c>
      <c r="AV31" s="84">
        <v>97</v>
      </c>
      <c r="AW31" s="78">
        <v>142</v>
      </c>
      <c r="AX31" s="78">
        <f t="shared" si="13"/>
        <v>239</v>
      </c>
      <c r="AY31" s="28">
        <f t="shared" si="14"/>
        <v>0.40585774058577406</v>
      </c>
      <c r="AZ31" s="65">
        <f t="shared" si="24"/>
        <v>0.59414225941422594</v>
      </c>
    </row>
    <row r="32" spans="1:52" s="16" customFormat="1" ht="18" customHeight="1" x14ac:dyDescent="0.3">
      <c r="A32" s="34"/>
      <c r="B32" s="123" t="s">
        <v>23</v>
      </c>
      <c r="C32" s="124">
        <f>SUM(C29:C31)</f>
        <v>518</v>
      </c>
      <c r="D32" s="97">
        <f>SUM(D29:D31)</f>
        <v>713</v>
      </c>
      <c r="E32" s="97">
        <f t="shared" si="0"/>
        <v>1231</v>
      </c>
      <c r="F32" s="30">
        <f t="shared" si="1"/>
        <v>0.4207961007311129</v>
      </c>
      <c r="G32" s="56">
        <f t="shared" si="15"/>
        <v>0.57920389926888705</v>
      </c>
      <c r="H32" s="124">
        <f>SUM(H29:H31)</f>
        <v>486</v>
      </c>
      <c r="I32" s="97">
        <f>SUM(I29:I31)</f>
        <v>686</v>
      </c>
      <c r="J32" s="97">
        <f t="shared" si="2"/>
        <v>1172</v>
      </c>
      <c r="K32" s="30">
        <f t="shared" si="3"/>
        <v>0.41467576791808874</v>
      </c>
      <c r="L32" s="56">
        <f t="shared" si="16"/>
        <v>0.58532423208191131</v>
      </c>
      <c r="M32" s="124">
        <v>451</v>
      </c>
      <c r="N32" s="97">
        <v>675</v>
      </c>
      <c r="O32" s="97">
        <f t="shared" si="4"/>
        <v>1126</v>
      </c>
      <c r="P32" s="30">
        <f t="shared" si="5"/>
        <v>0.40053285968028418</v>
      </c>
      <c r="Q32" s="56">
        <f t="shared" si="17"/>
        <v>0.59946714031971582</v>
      </c>
      <c r="R32" s="124">
        <v>435</v>
      </c>
      <c r="S32" s="97">
        <v>659</v>
      </c>
      <c r="T32" s="97">
        <f>R32+S32</f>
        <v>1094</v>
      </c>
      <c r="U32" s="30">
        <f t="shared" si="6"/>
        <v>0.39762340036563071</v>
      </c>
      <c r="V32" s="56">
        <f t="shared" si="18"/>
        <v>0.60237659963436929</v>
      </c>
      <c r="W32" s="124">
        <v>464</v>
      </c>
      <c r="X32" s="97">
        <v>700</v>
      </c>
      <c r="Y32" s="97">
        <f>W32+X32</f>
        <v>1164</v>
      </c>
      <c r="Z32" s="30">
        <f t="shared" si="7"/>
        <v>0.39862542955326463</v>
      </c>
      <c r="AA32" s="56">
        <f t="shared" si="19"/>
        <v>0.60137457044673537</v>
      </c>
      <c r="AB32" s="124">
        <v>470</v>
      </c>
      <c r="AC32" s="97">
        <v>706</v>
      </c>
      <c r="AD32" s="97">
        <f>AB32+AC32</f>
        <v>1176</v>
      </c>
      <c r="AE32" s="30">
        <f t="shared" si="8"/>
        <v>0.39965986394557823</v>
      </c>
      <c r="AF32" s="56">
        <f t="shared" si="20"/>
        <v>0.60034013605442171</v>
      </c>
      <c r="AG32" s="124">
        <v>468</v>
      </c>
      <c r="AH32" s="97">
        <v>730</v>
      </c>
      <c r="AI32" s="97">
        <f>AG32+AH32</f>
        <v>1198</v>
      </c>
      <c r="AJ32" s="30">
        <f t="shared" si="9"/>
        <v>0.39065108514190316</v>
      </c>
      <c r="AK32" s="56">
        <f t="shared" si="21"/>
        <v>0.60934891485809684</v>
      </c>
      <c r="AL32" s="124">
        <v>492</v>
      </c>
      <c r="AM32" s="97">
        <v>717</v>
      </c>
      <c r="AN32" s="97">
        <f>AL32+AM32</f>
        <v>1209</v>
      </c>
      <c r="AO32" s="30">
        <f t="shared" si="10"/>
        <v>0.40694789081885857</v>
      </c>
      <c r="AP32" s="56">
        <f t="shared" si="22"/>
        <v>0.59305210918114148</v>
      </c>
      <c r="AQ32" s="124">
        <v>494</v>
      </c>
      <c r="AR32" s="97">
        <v>721</v>
      </c>
      <c r="AS32" s="97">
        <f t="shared" si="11"/>
        <v>1215</v>
      </c>
      <c r="AT32" s="30">
        <f t="shared" si="12"/>
        <v>0.40658436213991772</v>
      </c>
      <c r="AU32" s="55">
        <f t="shared" si="23"/>
        <v>0.59341563786008233</v>
      </c>
      <c r="AV32" s="124">
        <v>485</v>
      </c>
      <c r="AW32" s="97">
        <v>695</v>
      </c>
      <c r="AX32" s="97">
        <f t="shared" si="13"/>
        <v>1180</v>
      </c>
      <c r="AY32" s="30">
        <f t="shared" si="14"/>
        <v>0.41101694915254239</v>
      </c>
      <c r="AZ32" s="55">
        <f t="shared" si="24"/>
        <v>0.58898305084745761</v>
      </c>
    </row>
    <row r="33" spans="1:52" s="17" customFormat="1" ht="18" customHeight="1" x14ac:dyDescent="0.3">
      <c r="A33" s="25" t="s">
        <v>203</v>
      </c>
      <c r="B33" s="25" t="s">
        <v>38</v>
      </c>
      <c r="C33" s="125"/>
      <c r="D33" s="125"/>
      <c r="E33" s="125"/>
      <c r="F33" s="126"/>
      <c r="G33" s="122"/>
      <c r="H33" s="125"/>
      <c r="I33" s="125"/>
      <c r="J33" s="125"/>
      <c r="K33" s="126"/>
      <c r="L33" s="122"/>
      <c r="M33" s="125"/>
      <c r="N33" s="125"/>
      <c r="O33" s="125"/>
      <c r="P33" s="126"/>
      <c r="Q33" s="122"/>
      <c r="R33" s="84">
        <v>81</v>
      </c>
      <c r="S33" s="78">
        <v>62</v>
      </c>
      <c r="T33" s="78">
        <f>SUM(R33:S33)</f>
        <v>143</v>
      </c>
      <c r="U33" s="28">
        <f t="shared" si="6"/>
        <v>0.56643356643356646</v>
      </c>
      <c r="V33" s="122">
        <f t="shared" si="18"/>
        <v>0.43356643356643354</v>
      </c>
      <c r="W33" s="84">
        <v>78</v>
      </c>
      <c r="X33" s="78">
        <v>64</v>
      </c>
      <c r="Y33" s="78">
        <f>SUM(W33:X33)</f>
        <v>142</v>
      </c>
      <c r="Z33" s="28">
        <f t="shared" si="7"/>
        <v>0.54929577464788737</v>
      </c>
      <c r="AA33" s="122">
        <f t="shared" si="19"/>
        <v>0.45070422535211269</v>
      </c>
      <c r="AB33" s="84">
        <v>101</v>
      </c>
      <c r="AC33" s="78">
        <v>67</v>
      </c>
      <c r="AD33" s="78">
        <f>SUM(AB33:AC33)</f>
        <v>168</v>
      </c>
      <c r="AE33" s="28">
        <f t="shared" si="8"/>
        <v>0.60119047619047616</v>
      </c>
      <c r="AF33" s="122">
        <f t="shared" si="20"/>
        <v>0.39880952380952384</v>
      </c>
      <c r="AG33" s="84">
        <v>118</v>
      </c>
      <c r="AH33" s="78">
        <v>60</v>
      </c>
      <c r="AI33" s="78">
        <f>SUM(AG33:AH33)</f>
        <v>178</v>
      </c>
      <c r="AJ33" s="28">
        <f t="shared" si="9"/>
        <v>0.6629213483146067</v>
      </c>
      <c r="AK33" s="122">
        <f t="shared" si="21"/>
        <v>0.33707865168539325</v>
      </c>
      <c r="AL33" s="84">
        <v>138</v>
      </c>
      <c r="AM33" s="78">
        <v>60</v>
      </c>
      <c r="AN33" s="78">
        <f>SUM(AL33:AM33)</f>
        <v>198</v>
      </c>
      <c r="AO33" s="28">
        <f t="shared" si="10"/>
        <v>0.69696969696969702</v>
      </c>
      <c r="AP33" s="122">
        <f t="shared" si="22"/>
        <v>0.30303030303030304</v>
      </c>
      <c r="AQ33" s="84">
        <v>114</v>
      </c>
      <c r="AR33" s="78">
        <v>59</v>
      </c>
      <c r="AS33" s="78">
        <f t="shared" si="11"/>
        <v>173</v>
      </c>
      <c r="AT33" s="28">
        <f t="shared" si="12"/>
        <v>0.65895953757225434</v>
      </c>
      <c r="AU33" s="65">
        <f t="shared" ref="AU33:AU40" si="25">AR33/AS33</f>
        <v>0.34104046242774566</v>
      </c>
      <c r="AV33" s="84">
        <v>99</v>
      </c>
      <c r="AW33" s="78">
        <v>64</v>
      </c>
      <c r="AX33" s="78">
        <f t="shared" si="13"/>
        <v>163</v>
      </c>
      <c r="AY33" s="28">
        <f t="shared" si="14"/>
        <v>0.6073619631901841</v>
      </c>
      <c r="AZ33" s="65">
        <f t="shared" si="24"/>
        <v>0.39263803680981596</v>
      </c>
    </row>
    <row r="34" spans="1:52" s="17" customFormat="1" ht="18" customHeight="1" x14ac:dyDescent="0.3">
      <c r="A34" s="33"/>
      <c r="B34" s="25" t="s">
        <v>39</v>
      </c>
      <c r="C34" s="125"/>
      <c r="D34" s="125"/>
      <c r="E34" s="125"/>
      <c r="F34" s="126"/>
      <c r="G34" s="122"/>
      <c r="H34" s="125"/>
      <c r="I34" s="125"/>
      <c r="J34" s="125"/>
      <c r="K34" s="126"/>
      <c r="L34" s="122"/>
      <c r="M34" s="125"/>
      <c r="N34" s="125"/>
      <c r="O34" s="125"/>
      <c r="P34" s="126"/>
      <c r="Q34" s="122"/>
      <c r="R34" s="84">
        <v>48</v>
      </c>
      <c r="S34" s="78">
        <v>26</v>
      </c>
      <c r="T34" s="78">
        <f>SUM(R34:S34)</f>
        <v>74</v>
      </c>
      <c r="U34" s="28">
        <f t="shared" si="6"/>
        <v>0.64864864864864868</v>
      </c>
      <c r="V34" s="122">
        <f t="shared" si="18"/>
        <v>0.35135135135135137</v>
      </c>
      <c r="W34" s="84">
        <v>55</v>
      </c>
      <c r="X34" s="78">
        <v>32</v>
      </c>
      <c r="Y34" s="78">
        <f>SUM(W34:X34)</f>
        <v>87</v>
      </c>
      <c r="Z34" s="28">
        <f t="shared" si="7"/>
        <v>0.63218390804597702</v>
      </c>
      <c r="AA34" s="122">
        <f t="shared" si="19"/>
        <v>0.36781609195402298</v>
      </c>
      <c r="AB34" s="84">
        <v>47</v>
      </c>
      <c r="AC34" s="78">
        <v>37</v>
      </c>
      <c r="AD34" s="78">
        <f>SUM(AB34:AC34)</f>
        <v>84</v>
      </c>
      <c r="AE34" s="28">
        <f t="shared" si="8"/>
        <v>0.55952380952380953</v>
      </c>
      <c r="AF34" s="122">
        <f t="shared" si="20"/>
        <v>0.44047619047619047</v>
      </c>
      <c r="AG34" s="84">
        <v>61</v>
      </c>
      <c r="AH34" s="78">
        <v>33</v>
      </c>
      <c r="AI34" s="78">
        <f>SUM(AG34:AH34)</f>
        <v>94</v>
      </c>
      <c r="AJ34" s="28">
        <f t="shared" si="9"/>
        <v>0.64893617021276595</v>
      </c>
      <c r="AK34" s="122">
        <f t="shared" si="21"/>
        <v>0.35106382978723405</v>
      </c>
      <c r="AL34" s="84">
        <v>51</v>
      </c>
      <c r="AM34" s="78">
        <v>29</v>
      </c>
      <c r="AN34" s="78">
        <f>SUM(AL34:AM34)</f>
        <v>80</v>
      </c>
      <c r="AO34" s="28">
        <f t="shared" si="10"/>
        <v>0.63749999999999996</v>
      </c>
      <c r="AP34" s="122">
        <f t="shared" si="22"/>
        <v>0.36249999999999999</v>
      </c>
      <c r="AQ34" s="84">
        <v>51</v>
      </c>
      <c r="AR34" s="78">
        <v>35</v>
      </c>
      <c r="AS34" s="78">
        <f t="shared" si="11"/>
        <v>86</v>
      </c>
      <c r="AT34" s="28">
        <f t="shared" si="12"/>
        <v>0.59302325581395354</v>
      </c>
      <c r="AU34" s="65">
        <f t="shared" si="25"/>
        <v>0.40697674418604651</v>
      </c>
      <c r="AV34" s="84">
        <v>38</v>
      </c>
      <c r="AW34" s="78">
        <v>23</v>
      </c>
      <c r="AX34" s="78">
        <f t="shared" si="13"/>
        <v>61</v>
      </c>
      <c r="AY34" s="28">
        <f t="shared" si="14"/>
        <v>0.62295081967213117</v>
      </c>
      <c r="AZ34" s="65">
        <f t="shared" si="24"/>
        <v>0.37704918032786883</v>
      </c>
    </row>
    <row r="35" spans="1:52" s="17" customFormat="1" ht="18" customHeight="1" x14ac:dyDescent="0.3">
      <c r="A35" s="33"/>
      <c r="B35" s="25" t="s">
        <v>40</v>
      </c>
      <c r="C35" s="125"/>
      <c r="D35" s="125"/>
      <c r="E35" s="125"/>
      <c r="F35" s="126"/>
      <c r="G35" s="122"/>
      <c r="H35" s="125"/>
      <c r="I35" s="125"/>
      <c r="J35" s="125"/>
      <c r="K35" s="126"/>
      <c r="L35" s="122"/>
      <c r="M35" s="125"/>
      <c r="N35" s="125"/>
      <c r="O35" s="125"/>
      <c r="P35" s="126"/>
      <c r="Q35" s="122"/>
      <c r="R35" s="84">
        <v>16</v>
      </c>
      <c r="S35" s="78">
        <v>17</v>
      </c>
      <c r="T35" s="78">
        <f>SUM(R35:S35)</f>
        <v>33</v>
      </c>
      <c r="U35" s="28">
        <f t="shared" si="6"/>
        <v>0.48484848484848486</v>
      </c>
      <c r="V35" s="122">
        <f t="shared" si="18"/>
        <v>0.51515151515151514</v>
      </c>
      <c r="W35" s="84">
        <v>27</v>
      </c>
      <c r="X35" s="78">
        <v>21</v>
      </c>
      <c r="Y35" s="78">
        <f>SUM(W35:X35)</f>
        <v>48</v>
      </c>
      <c r="Z35" s="28">
        <f t="shared" si="7"/>
        <v>0.5625</v>
      </c>
      <c r="AA35" s="122">
        <f t="shared" si="19"/>
        <v>0.4375</v>
      </c>
      <c r="AB35" s="84">
        <v>22</v>
      </c>
      <c r="AC35" s="78">
        <v>19</v>
      </c>
      <c r="AD35" s="78">
        <f>SUM(AB35:AC35)</f>
        <v>41</v>
      </c>
      <c r="AE35" s="28">
        <f t="shared" si="8"/>
        <v>0.53658536585365857</v>
      </c>
      <c r="AF35" s="122">
        <f t="shared" si="20"/>
        <v>0.46341463414634149</v>
      </c>
      <c r="AG35" s="84">
        <v>20</v>
      </c>
      <c r="AH35" s="78">
        <v>20</v>
      </c>
      <c r="AI35" s="78">
        <f>SUM(AG35:AH35)</f>
        <v>40</v>
      </c>
      <c r="AJ35" s="28">
        <f t="shared" si="9"/>
        <v>0.5</v>
      </c>
      <c r="AK35" s="122">
        <f t="shared" si="21"/>
        <v>0.5</v>
      </c>
      <c r="AL35" s="84">
        <v>22</v>
      </c>
      <c r="AM35" s="78">
        <v>17</v>
      </c>
      <c r="AN35" s="78">
        <f>SUM(AL35:AM35)</f>
        <v>39</v>
      </c>
      <c r="AO35" s="28">
        <f t="shared" si="10"/>
        <v>0.5641025641025641</v>
      </c>
      <c r="AP35" s="122">
        <f t="shared" si="22"/>
        <v>0.4358974358974359</v>
      </c>
      <c r="AQ35" s="84">
        <v>32</v>
      </c>
      <c r="AR35" s="78">
        <v>23</v>
      </c>
      <c r="AS35" s="78">
        <f t="shared" si="11"/>
        <v>55</v>
      </c>
      <c r="AT35" s="28">
        <f t="shared" si="12"/>
        <v>0.58181818181818179</v>
      </c>
      <c r="AU35" s="65">
        <f t="shared" si="25"/>
        <v>0.41818181818181815</v>
      </c>
      <c r="AV35" s="84">
        <v>30</v>
      </c>
      <c r="AW35" s="78">
        <v>29</v>
      </c>
      <c r="AX35" s="78">
        <f t="shared" si="13"/>
        <v>59</v>
      </c>
      <c r="AY35" s="28">
        <f t="shared" si="14"/>
        <v>0.50847457627118642</v>
      </c>
      <c r="AZ35" s="65">
        <f t="shared" si="24"/>
        <v>0.49152542372881358</v>
      </c>
    </row>
    <row r="36" spans="1:52" s="32" customFormat="1" ht="18" customHeight="1" x14ac:dyDescent="0.3">
      <c r="A36" s="34"/>
      <c r="B36" s="123" t="s">
        <v>23</v>
      </c>
      <c r="C36" s="127"/>
      <c r="D36" s="127"/>
      <c r="E36" s="127"/>
      <c r="F36" s="128"/>
      <c r="G36" s="56"/>
      <c r="H36" s="127"/>
      <c r="I36" s="127"/>
      <c r="J36" s="127"/>
      <c r="K36" s="128"/>
      <c r="L36" s="56"/>
      <c r="M36" s="127"/>
      <c r="N36" s="127"/>
      <c r="O36" s="127"/>
      <c r="P36" s="128"/>
      <c r="Q36" s="56"/>
      <c r="R36" s="124">
        <v>145</v>
      </c>
      <c r="S36" s="97">
        <v>105</v>
      </c>
      <c r="T36" s="97">
        <f>R36+S36</f>
        <v>250</v>
      </c>
      <c r="U36" s="30">
        <f t="shared" si="6"/>
        <v>0.57999999999999996</v>
      </c>
      <c r="V36" s="56">
        <f t="shared" si="18"/>
        <v>0.42</v>
      </c>
      <c r="W36" s="124">
        <v>160</v>
      </c>
      <c r="X36" s="97">
        <v>117</v>
      </c>
      <c r="Y36" s="97">
        <v>277</v>
      </c>
      <c r="Z36" s="30">
        <f t="shared" si="7"/>
        <v>0.57761732851985559</v>
      </c>
      <c r="AA36" s="56">
        <f t="shared" si="19"/>
        <v>0.42238267148014441</v>
      </c>
      <c r="AB36" s="124">
        <v>170</v>
      </c>
      <c r="AC36" s="97">
        <v>123</v>
      </c>
      <c r="AD36" s="97">
        <v>293</v>
      </c>
      <c r="AE36" s="30">
        <f t="shared" si="8"/>
        <v>0.58020477815699656</v>
      </c>
      <c r="AF36" s="56">
        <f t="shared" si="20"/>
        <v>0.41979522184300339</v>
      </c>
      <c r="AG36" s="124">
        <v>199</v>
      </c>
      <c r="AH36" s="97">
        <v>113</v>
      </c>
      <c r="AI36" s="97">
        <v>312</v>
      </c>
      <c r="AJ36" s="30">
        <f t="shared" si="9"/>
        <v>0.63782051282051277</v>
      </c>
      <c r="AK36" s="56">
        <f t="shared" si="21"/>
        <v>0.36217948717948717</v>
      </c>
      <c r="AL36" s="124">
        <v>211</v>
      </c>
      <c r="AM36" s="97">
        <v>106</v>
      </c>
      <c r="AN36" s="97">
        <f>AL36+AM36</f>
        <v>317</v>
      </c>
      <c r="AO36" s="30">
        <f t="shared" si="10"/>
        <v>0.66561514195583593</v>
      </c>
      <c r="AP36" s="56">
        <f t="shared" si="22"/>
        <v>0.33438485804416401</v>
      </c>
      <c r="AQ36" s="124">
        <v>195</v>
      </c>
      <c r="AR36" s="97">
        <v>117</v>
      </c>
      <c r="AS36" s="124">
        <f t="shared" si="11"/>
        <v>312</v>
      </c>
      <c r="AT36" s="30">
        <f t="shared" si="12"/>
        <v>0.625</v>
      </c>
      <c r="AU36" s="55">
        <f t="shared" si="25"/>
        <v>0.375</v>
      </c>
      <c r="AV36" s="124">
        <v>163</v>
      </c>
      <c r="AW36" s="97">
        <v>115</v>
      </c>
      <c r="AX36" s="124">
        <v>278</v>
      </c>
      <c r="AY36" s="30">
        <f t="shared" si="14"/>
        <v>0.58633093525179858</v>
      </c>
      <c r="AZ36" s="55">
        <f t="shared" si="24"/>
        <v>0.41366906474820142</v>
      </c>
    </row>
    <row r="37" spans="1:52" s="17" customFormat="1" ht="18" customHeight="1" x14ac:dyDescent="0.3">
      <c r="A37" s="25" t="s">
        <v>42</v>
      </c>
      <c r="B37" s="88" t="s">
        <v>38</v>
      </c>
      <c r="C37" s="125"/>
      <c r="D37" s="125"/>
      <c r="E37" s="125"/>
      <c r="F37" s="126"/>
      <c r="G37" s="122"/>
      <c r="H37" s="125"/>
      <c r="I37" s="125"/>
      <c r="J37" s="125"/>
      <c r="K37" s="126"/>
      <c r="L37" s="122"/>
      <c r="M37" s="125"/>
      <c r="N37" s="125"/>
      <c r="O37" s="125"/>
      <c r="P37" s="126"/>
      <c r="Q37" s="122"/>
      <c r="R37" s="84">
        <v>5</v>
      </c>
      <c r="S37" s="78">
        <v>2</v>
      </c>
      <c r="T37" s="78">
        <f>SUM(R37:S37)</f>
        <v>7</v>
      </c>
      <c r="U37" s="28">
        <f t="shared" si="6"/>
        <v>0.7142857142857143</v>
      </c>
      <c r="V37" s="122">
        <f t="shared" si="18"/>
        <v>0.2857142857142857</v>
      </c>
      <c r="W37" s="84">
        <v>3</v>
      </c>
      <c r="X37" s="78">
        <v>1</v>
      </c>
      <c r="Y37" s="78">
        <f>SUM(W37:X37)</f>
        <v>4</v>
      </c>
      <c r="Z37" s="28">
        <f t="shared" si="7"/>
        <v>0.75</v>
      </c>
      <c r="AA37" s="122">
        <f t="shared" si="19"/>
        <v>0.25</v>
      </c>
      <c r="AB37" s="84">
        <v>7</v>
      </c>
      <c r="AC37" s="78">
        <v>2</v>
      </c>
      <c r="AD37" s="78">
        <f>SUM(AB37:AC37)</f>
        <v>9</v>
      </c>
      <c r="AE37" s="28">
        <f t="shared" si="8"/>
        <v>0.77777777777777779</v>
      </c>
      <c r="AF37" s="122">
        <f t="shared" si="20"/>
        <v>0.22222222222222221</v>
      </c>
      <c r="AG37" s="84">
        <v>6</v>
      </c>
      <c r="AH37" s="78">
        <v>2</v>
      </c>
      <c r="AI37" s="78">
        <f>SUM(AG37:AH37)</f>
        <v>8</v>
      </c>
      <c r="AJ37" s="28">
        <f t="shared" si="9"/>
        <v>0.75</v>
      </c>
      <c r="AK37" s="122">
        <f t="shared" si="21"/>
        <v>0.25</v>
      </c>
      <c r="AL37" s="84">
        <v>8</v>
      </c>
      <c r="AM37" s="78">
        <v>6</v>
      </c>
      <c r="AN37" s="78">
        <f>SUM(AL37:AM37)</f>
        <v>14</v>
      </c>
      <c r="AO37" s="28">
        <f t="shared" si="10"/>
        <v>0.5714285714285714</v>
      </c>
      <c r="AP37" s="122">
        <f t="shared" si="22"/>
        <v>0.42857142857142855</v>
      </c>
      <c r="AQ37" s="84">
        <v>15</v>
      </c>
      <c r="AR37" s="78">
        <v>7</v>
      </c>
      <c r="AS37" s="78">
        <f t="shared" si="11"/>
        <v>22</v>
      </c>
      <c r="AT37" s="28">
        <f t="shared" si="12"/>
        <v>0.68181818181818177</v>
      </c>
      <c r="AU37" s="65">
        <f t="shared" si="25"/>
        <v>0.31818181818181818</v>
      </c>
      <c r="AV37" s="84">
        <v>19</v>
      </c>
      <c r="AW37" s="78">
        <v>5</v>
      </c>
      <c r="AX37" s="78">
        <f t="shared" si="13"/>
        <v>24</v>
      </c>
      <c r="AY37" s="28">
        <f t="shared" si="14"/>
        <v>0.79166666666666663</v>
      </c>
      <c r="AZ37" s="65">
        <f t="shared" si="24"/>
        <v>0.20833333333333334</v>
      </c>
    </row>
    <row r="38" spans="1:52" s="17" customFormat="1" ht="18" customHeight="1" x14ac:dyDescent="0.3">
      <c r="A38" s="33"/>
      <c r="B38" s="88" t="s">
        <v>39</v>
      </c>
      <c r="C38" s="125"/>
      <c r="D38" s="125"/>
      <c r="E38" s="125"/>
      <c r="F38" s="126"/>
      <c r="G38" s="122"/>
      <c r="H38" s="125"/>
      <c r="I38" s="125"/>
      <c r="J38" s="125"/>
      <c r="K38" s="126"/>
      <c r="L38" s="122"/>
      <c r="M38" s="125"/>
      <c r="N38" s="125"/>
      <c r="O38" s="125"/>
      <c r="P38" s="126"/>
      <c r="Q38" s="122"/>
      <c r="R38" s="84">
        <v>4</v>
      </c>
      <c r="S38" s="78">
        <v>7</v>
      </c>
      <c r="T38" s="78">
        <f>SUM(R38:S38)</f>
        <v>11</v>
      </c>
      <c r="U38" s="28">
        <f t="shared" si="6"/>
        <v>0.36363636363636365</v>
      </c>
      <c r="V38" s="122">
        <f t="shared" si="18"/>
        <v>0.63636363636363635</v>
      </c>
      <c r="W38" s="84">
        <v>2</v>
      </c>
      <c r="X38" s="78">
        <v>3</v>
      </c>
      <c r="Y38" s="78">
        <f>SUM(W38:X38)</f>
        <v>5</v>
      </c>
      <c r="Z38" s="28">
        <f t="shared" si="7"/>
        <v>0.4</v>
      </c>
      <c r="AA38" s="122">
        <f t="shared" si="19"/>
        <v>0.6</v>
      </c>
      <c r="AB38" s="84">
        <v>4</v>
      </c>
      <c r="AC38" s="78">
        <v>3</v>
      </c>
      <c r="AD38" s="78">
        <f>SUM(AB38:AC38)</f>
        <v>7</v>
      </c>
      <c r="AE38" s="28">
        <f t="shared" si="8"/>
        <v>0.5714285714285714</v>
      </c>
      <c r="AF38" s="122">
        <f t="shared" si="20"/>
        <v>0.42857142857142855</v>
      </c>
      <c r="AG38" s="84">
        <v>1</v>
      </c>
      <c r="AH38" s="78">
        <v>2</v>
      </c>
      <c r="AI38" s="78">
        <f>SUM(AG38:AH38)</f>
        <v>3</v>
      </c>
      <c r="AJ38" s="28">
        <f t="shared" si="9"/>
        <v>0.33333333333333331</v>
      </c>
      <c r="AK38" s="122">
        <f t="shared" si="21"/>
        <v>0.66666666666666663</v>
      </c>
      <c r="AL38" s="84">
        <v>1</v>
      </c>
      <c r="AM38" s="78">
        <v>1</v>
      </c>
      <c r="AN38" s="78">
        <f>SUM(AL38:AM38)</f>
        <v>2</v>
      </c>
      <c r="AO38" s="28">
        <f t="shared" si="10"/>
        <v>0.5</v>
      </c>
      <c r="AP38" s="122">
        <f t="shared" si="22"/>
        <v>0.5</v>
      </c>
      <c r="AQ38" s="84">
        <v>1</v>
      </c>
      <c r="AR38" s="78">
        <v>1</v>
      </c>
      <c r="AS38" s="78">
        <f t="shared" si="11"/>
        <v>2</v>
      </c>
      <c r="AT38" s="28">
        <f t="shared" si="12"/>
        <v>0.5</v>
      </c>
      <c r="AU38" s="65">
        <f t="shared" si="25"/>
        <v>0.5</v>
      </c>
      <c r="AV38" s="84">
        <v>0</v>
      </c>
      <c r="AW38" s="78">
        <v>2</v>
      </c>
      <c r="AX38" s="78">
        <f t="shared" si="13"/>
        <v>2</v>
      </c>
      <c r="AY38" s="28">
        <f t="shared" si="14"/>
        <v>0</v>
      </c>
      <c r="AZ38" s="65">
        <f t="shared" si="24"/>
        <v>1</v>
      </c>
    </row>
    <row r="39" spans="1:52" s="17" customFormat="1" ht="18" customHeight="1" x14ac:dyDescent="0.3">
      <c r="A39" s="33"/>
      <c r="B39" s="88" t="s">
        <v>40</v>
      </c>
      <c r="C39" s="125"/>
      <c r="D39" s="125"/>
      <c r="E39" s="125"/>
      <c r="F39" s="126"/>
      <c r="G39" s="122"/>
      <c r="H39" s="125"/>
      <c r="I39" s="125"/>
      <c r="J39" s="125"/>
      <c r="K39" s="126"/>
      <c r="L39" s="122"/>
      <c r="M39" s="125"/>
      <c r="N39" s="125"/>
      <c r="O39" s="125"/>
      <c r="P39" s="126"/>
      <c r="Q39" s="122"/>
      <c r="R39" s="84">
        <v>57</v>
      </c>
      <c r="S39" s="78">
        <v>37</v>
      </c>
      <c r="T39" s="78">
        <f>SUM(R39:S39)</f>
        <v>94</v>
      </c>
      <c r="U39" s="28">
        <f t="shared" si="6"/>
        <v>0.6063829787234043</v>
      </c>
      <c r="V39" s="122">
        <f t="shared" si="18"/>
        <v>0.39361702127659576</v>
      </c>
      <c r="W39" s="84">
        <v>57</v>
      </c>
      <c r="X39" s="78">
        <v>39</v>
      </c>
      <c r="Y39" s="78">
        <f>SUM(W39:X39)</f>
        <v>96</v>
      </c>
      <c r="Z39" s="28">
        <f t="shared" si="7"/>
        <v>0.59375</v>
      </c>
      <c r="AA39" s="122">
        <f t="shared" si="19"/>
        <v>0.40625</v>
      </c>
      <c r="AB39" s="84">
        <v>53</v>
      </c>
      <c r="AC39" s="78">
        <v>36</v>
      </c>
      <c r="AD39" s="78">
        <f>SUM(AB39:AC39)</f>
        <v>89</v>
      </c>
      <c r="AE39" s="28">
        <f t="shared" si="8"/>
        <v>0.5955056179775281</v>
      </c>
      <c r="AF39" s="122">
        <f t="shared" si="20"/>
        <v>0.4044943820224719</v>
      </c>
      <c r="AG39" s="84">
        <v>57</v>
      </c>
      <c r="AH39" s="78">
        <v>39</v>
      </c>
      <c r="AI39" s="78">
        <f>SUM(AG39:AH39)</f>
        <v>96</v>
      </c>
      <c r="AJ39" s="28">
        <f t="shared" si="9"/>
        <v>0.59375</v>
      </c>
      <c r="AK39" s="122">
        <f t="shared" si="21"/>
        <v>0.40625</v>
      </c>
      <c r="AL39" s="84">
        <v>62</v>
      </c>
      <c r="AM39" s="78">
        <v>46</v>
      </c>
      <c r="AN39" s="78">
        <f>SUM(AL39:AM39)</f>
        <v>108</v>
      </c>
      <c r="AO39" s="28">
        <f t="shared" si="10"/>
        <v>0.57407407407407407</v>
      </c>
      <c r="AP39" s="122">
        <f t="shared" si="22"/>
        <v>0.42592592592592593</v>
      </c>
      <c r="AQ39" s="84">
        <v>68</v>
      </c>
      <c r="AR39" s="78">
        <v>53</v>
      </c>
      <c r="AS39" s="78">
        <f t="shared" si="11"/>
        <v>121</v>
      </c>
      <c r="AT39" s="28">
        <f t="shared" si="12"/>
        <v>0.56198347107438018</v>
      </c>
      <c r="AU39" s="65">
        <f t="shared" si="25"/>
        <v>0.43801652892561982</v>
      </c>
      <c r="AV39" s="84">
        <v>63</v>
      </c>
      <c r="AW39" s="78">
        <v>50</v>
      </c>
      <c r="AX39" s="78">
        <f t="shared" si="13"/>
        <v>113</v>
      </c>
      <c r="AY39" s="28">
        <f t="shared" si="14"/>
        <v>0.55752212389380529</v>
      </c>
      <c r="AZ39" s="65">
        <f t="shared" si="24"/>
        <v>0.44247787610619471</v>
      </c>
    </row>
    <row r="40" spans="1:52" s="32" customFormat="1" ht="18" customHeight="1" x14ac:dyDescent="0.3">
      <c r="A40" s="34"/>
      <c r="B40" s="115" t="s">
        <v>23</v>
      </c>
      <c r="C40" s="127"/>
      <c r="D40" s="127"/>
      <c r="E40" s="127"/>
      <c r="F40" s="128"/>
      <c r="G40" s="56"/>
      <c r="H40" s="127"/>
      <c r="I40" s="127"/>
      <c r="J40" s="127"/>
      <c r="K40" s="128"/>
      <c r="L40" s="56"/>
      <c r="M40" s="127"/>
      <c r="N40" s="127"/>
      <c r="O40" s="127"/>
      <c r="P40" s="128"/>
      <c r="Q40" s="56"/>
      <c r="R40" s="124">
        <v>66</v>
      </c>
      <c r="S40" s="97">
        <v>46</v>
      </c>
      <c r="T40" s="97">
        <f>R40+S40</f>
        <v>112</v>
      </c>
      <c r="U40" s="30">
        <f t="shared" si="6"/>
        <v>0.5892857142857143</v>
      </c>
      <c r="V40" s="56">
        <f t="shared" si="18"/>
        <v>0.4107142857142857</v>
      </c>
      <c r="W40" s="124">
        <v>62</v>
      </c>
      <c r="X40" s="97">
        <v>43</v>
      </c>
      <c r="Y40" s="97">
        <v>105</v>
      </c>
      <c r="Z40" s="30">
        <f t="shared" si="7"/>
        <v>0.59047619047619049</v>
      </c>
      <c r="AA40" s="56">
        <f t="shared" si="19"/>
        <v>0.40952380952380951</v>
      </c>
      <c r="AB40" s="124">
        <v>64</v>
      </c>
      <c r="AC40" s="97">
        <v>41</v>
      </c>
      <c r="AD40" s="97">
        <v>105</v>
      </c>
      <c r="AE40" s="30">
        <f t="shared" si="8"/>
        <v>0.60952380952380958</v>
      </c>
      <c r="AF40" s="56">
        <f t="shared" si="20"/>
        <v>0.39047619047619048</v>
      </c>
      <c r="AG40" s="124">
        <v>64</v>
      </c>
      <c r="AH40" s="97">
        <v>43</v>
      </c>
      <c r="AI40" s="97">
        <v>107</v>
      </c>
      <c r="AJ40" s="30">
        <f t="shared" si="9"/>
        <v>0.59813084112149528</v>
      </c>
      <c r="AK40" s="56">
        <f t="shared" si="21"/>
        <v>0.40186915887850466</v>
      </c>
      <c r="AL40" s="124">
        <v>71</v>
      </c>
      <c r="AM40" s="97">
        <v>53</v>
      </c>
      <c r="AN40" s="97">
        <v>124</v>
      </c>
      <c r="AO40" s="30">
        <f t="shared" si="10"/>
        <v>0.57258064516129037</v>
      </c>
      <c r="AP40" s="56">
        <f t="shared" si="22"/>
        <v>0.42741935483870969</v>
      </c>
      <c r="AQ40" s="124">
        <v>84</v>
      </c>
      <c r="AR40" s="97">
        <v>61</v>
      </c>
      <c r="AS40" s="124">
        <f t="shared" si="11"/>
        <v>145</v>
      </c>
      <c r="AT40" s="30">
        <f t="shared" si="12"/>
        <v>0.57931034482758625</v>
      </c>
      <c r="AU40" s="55">
        <f t="shared" si="25"/>
        <v>0.4206896551724138</v>
      </c>
      <c r="AV40" s="124">
        <v>82</v>
      </c>
      <c r="AW40" s="97">
        <v>57</v>
      </c>
      <c r="AX40" s="124">
        <f t="shared" si="13"/>
        <v>139</v>
      </c>
      <c r="AY40" s="30">
        <f t="shared" si="14"/>
        <v>0.58992805755395683</v>
      </c>
      <c r="AZ40" s="55">
        <f t="shared" si="24"/>
        <v>0.41007194244604317</v>
      </c>
    </row>
    <row r="41" spans="1:52" ht="18" customHeight="1" x14ac:dyDescent="0.3">
      <c r="A41" s="88" t="s">
        <v>31</v>
      </c>
      <c r="B41" s="88" t="s">
        <v>38</v>
      </c>
      <c r="C41" s="88">
        <f t="shared" ref="C41:E44" si="26">SUM(C5+C9+C13+C17+C21+C25+C29)</f>
        <v>1707</v>
      </c>
      <c r="D41" s="88">
        <f t="shared" si="26"/>
        <v>1366</v>
      </c>
      <c r="E41" s="88">
        <f t="shared" si="26"/>
        <v>3073</v>
      </c>
      <c r="F41" s="129">
        <f>C41/E41</f>
        <v>0.55548324113244385</v>
      </c>
      <c r="G41" s="122">
        <f>D41/E41</f>
        <v>0.44451675886755615</v>
      </c>
      <c r="H41" s="88">
        <f t="shared" ref="H41:J44" si="27">SUM(H5+H9+H13+H17+H21+H25+H29)</f>
        <v>1696</v>
      </c>
      <c r="I41" s="88">
        <f t="shared" si="27"/>
        <v>1353</v>
      </c>
      <c r="J41" s="88">
        <f t="shared" si="27"/>
        <v>3049</v>
      </c>
      <c r="K41" s="129">
        <f>H41/J41</f>
        <v>0.55624795014758932</v>
      </c>
      <c r="L41" s="122">
        <f>I41/J41</f>
        <v>0.44375204985241062</v>
      </c>
      <c r="M41" s="88">
        <f t="shared" ref="M41:O43" si="28">SUM(M5+M9+M13+M17+M21+M25+M29)</f>
        <v>1704</v>
      </c>
      <c r="N41" s="88">
        <f t="shared" si="28"/>
        <v>1335</v>
      </c>
      <c r="O41" s="88">
        <f t="shared" si="28"/>
        <v>3039</v>
      </c>
      <c r="P41" s="129">
        <f>M41/O41</f>
        <v>0.56071076011845999</v>
      </c>
      <c r="Q41" s="122">
        <f>N41/O41</f>
        <v>0.43928923988154001</v>
      </c>
      <c r="R41" s="88">
        <v>1788</v>
      </c>
      <c r="S41" s="116">
        <v>1358</v>
      </c>
      <c r="T41" s="116">
        <f>SUM(R41:S41)</f>
        <v>3146</v>
      </c>
      <c r="U41" s="129">
        <f t="shared" si="6"/>
        <v>0.56834075015893193</v>
      </c>
      <c r="V41" s="122">
        <f>S41/T41</f>
        <v>0.43165924984106802</v>
      </c>
      <c r="W41" s="88">
        <v>1836</v>
      </c>
      <c r="X41" s="116">
        <v>1410</v>
      </c>
      <c r="Y41" s="116">
        <f>SUM(W41:X41)</f>
        <v>3246</v>
      </c>
      <c r="Z41" s="129">
        <f t="shared" si="7"/>
        <v>0.56561922365988915</v>
      </c>
      <c r="AA41" s="122">
        <f>X41/Y41</f>
        <v>0.43438077634011091</v>
      </c>
      <c r="AB41" s="88">
        <v>1851</v>
      </c>
      <c r="AC41" s="116">
        <v>1357</v>
      </c>
      <c r="AD41" s="116">
        <f>SUM(AB41:AC41)</f>
        <v>3208</v>
      </c>
      <c r="AE41" s="129">
        <f t="shared" si="8"/>
        <v>0.57699501246882789</v>
      </c>
      <c r="AF41" s="122">
        <f>AC41/AD41</f>
        <v>0.42300498753117205</v>
      </c>
      <c r="AG41" s="88">
        <v>1888</v>
      </c>
      <c r="AH41" s="116">
        <v>1344</v>
      </c>
      <c r="AI41" s="116">
        <f>SUM(AG41:AH41)</f>
        <v>3232</v>
      </c>
      <c r="AJ41" s="129">
        <f t="shared" si="9"/>
        <v>0.58415841584158412</v>
      </c>
      <c r="AK41" s="122">
        <f>AH41/AI41</f>
        <v>0.41584158415841582</v>
      </c>
      <c r="AL41" s="88">
        <v>1888</v>
      </c>
      <c r="AM41" s="116">
        <v>1312</v>
      </c>
      <c r="AN41" s="116">
        <v>3200</v>
      </c>
      <c r="AO41" s="129">
        <f t="shared" si="10"/>
        <v>0.59</v>
      </c>
      <c r="AP41" s="122">
        <f>AM41/AN41</f>
        <v>0.41</v>
      </c>
      <c r="AQ41" s="88">
        <v>1782</v>
      </c>
      <c r="AR41" s="88">
        <v>1217</v>
      </c>
      <c r="AS41" s="88">
        <f t="shared" si="11"/>
        <v>2999</v>
      </c>
      <c r="AT41" s="129">
        <f t="shared" si="12"/>
        <v>0.59419806602200731</v>
      </c>
      <c r="AU41" s="65">
        <f>AR41/AS41</f>
        <v>0.40580193397799269</v>
      </c>
      <c r="AV41" s="88">
        <v>1789</v>
      </c>
      <c r="AW41" s="88">
        <v>1180</v>
      </c>
      <c r="AX41" s="88">
        <f t="shared" si="13"/>
        <v>2969</v>
      </c>
      <c r="AY41" s="129">
        <f t="shared" si="14"/>
        <v>0.6025597844392051</v>
      </c>
      <c r="AZ41" s="65">
        <f>AW41/AX41</f>
        <v>0.3974402155607949</v>
      </c>
    </row>
    <row r="42" spans="1:52" ht="18" customHeight="1" x14ac:dyDescent="0.3">
      <c r="A42" s="109"/>
      <c r="B42" s="88" t="s">
        <v>39</v>
      </c>
      <c r="C42" s="88">
        <f t="shared" si="26"/>
        <v>662</v>
      </c>
      <c r="D42" s="88">
        <f t="shared" si="26"/>
        <v>709</v>
      </c>
      <c r="E42" s="88">
        <f t="shared" si="26"/>
        <v>1371</v>
      </c>
      <c r="F42" s="129">
        <f>C42/E42</f>
        <v>0.48285922684172139</v>
      </c>
      <c r="G42" s="122">
        <f>D42/E42</f>
        <v>0.51714077315827867</v>
      </c>
      <c r="H42" s="88">
        <f t="shared" si="27"/>
        <v>636</v>
      </c>
      <c r="I42" s="88">
        <f t="shared" si="27"/>
        <v>691</v>
      </c>
      <c r="J42" s="88">
        <f t="shared" si="27"/>
        <v>1327</v>
      </c>
      <c r="K42" s="129">
        <f>H42/J42</f>
        <v>0.47927656367746796</v>
      </c>
      <c r="L42" s="122">
        <f>I42/J42</f>
        <v>0.52072343632253204</v>
      </c>
      <c r="M42" s="88">
        <f t="shared" si="28"/>
        <v>672</v>
      </c>
      <c r="N42" s="88">
        <f t="shared" si="28"/>
        <v>695</v>
      </c>
      <c r="O42" s="88">
        <f t="shared" si="28"/>
        <v>1367</v>
      </c>
      <c r="P42" s="129">
        <f>M42/O42</f>
        <v>0.49158741770299924</v>
      </c>
      <c r="Q42" s="122">
        <f>N42/O42</f>
        <v>0.5084125822970007</v>
      </c>
      <c r="R42" s="84">
        <v>690</v>
      </c>
      <c r="S42" s="78">
        <v>706</v>
      </c>
      <c r="T42" s="78">
        <f>SUM(R42:S42)</f>
        <v>1396</v>
      </c>
      <c r="U42" s="129">
        <f t="shared" si="6"/>
        <v>0.49426934097421205</v>
      </c>
      <c r="V42" s="122">
        <f>S42/T42</f>
        <v>0.50573065902578795</v>
      </c>
      <c r="W42" s="84">
        <v>733</v>
      </c>
      <c r="X42" s="78">
        <v>744</v>
      </c>
      <c r="Y42" s="78">
        <f>SUM(W42:X42)</f>
        <v>1477</v>
      </c>
      <c r="Z42" s="129">
        <f t="shared" si="7"/>
        <v>0.49627623561272849</v>
      </c>
      <c r="AA42" s="122">
        <f>X42/Y42</f>
        <v>0.50372376438727151</v>
      </c>
      <c r="AB42" s="84">
        <v>727</v>
      </c>
      <c r="AC42" s="78">
        <v>734</v>
      </c>
      <c r="AD42" s="78">
        <f>SUM(AB42:AC42)</f>
        <v>1461</v>
      </c>
      <c r="AE42" s="129">
        <f t="shared" si="8"/>
        <v>0.49760438056125939</v>
      </c>
      <c r="AF42" s="122">
        <f>AC42/AD42</f>
        <v>0.50239561943874056</v>
      </c>
      <c r="AG42" s="84">
        <v>689</v>
      </c>
      <c r="AH42" s="78">
        <v>713</v>
      </c>
      <c r="AI42" s="78">
        <f>SUM(AG42:AH42)</f>
        <v>1402</v>
      </c>
      <c r="AJ42" s="129">
        <f t="shared" si="9"/>
        <v>0.49144079885877318</v>
      </c>
      <c r="AK42" s="122">
        <f>AH42/AI42</f>
        <v>0.50855920114122677</v>
      </c>
      <c r="AL42" s="84">
        <v>699</v>
      </c>
      <c r="AM42" s="78">
        <v>723</v>
      </c>
      <c r="AN42" s="78">
        <v>1422</v>
      </c>
      <c r="AO42" s="129">
        <f t="shared" si="10"/>
        <v>0.49156118143459915</v>
      </c>
      <c r="AP42" s="122">
        <f>AM42/AN42</f>
        <v>0.50843881856540085</v>
      </c>
      <c r="AQ42" s="88">
        <v>744</v>
      </c>
      <c r="AR42" s="88">
        <v>754</v>
      </c>
      <c r="AS42" s="88">
        <f t="shared" si="11"/>
        <v>1498</v>
      </c>
      <c r="AT42" s="129">
        <f t="shared" si="12"/>
        <v>0.49666221628838453</v>
      </c>
      <c r="AU42" s="65">
        <f>AR42/AS42</f>
        <v>0.50333778371161553</v>
      </c>
      <c r="AV42" s="88">
        <v>763</v>
      </c>
      <c r="AW42" s="88">
        <v>723</v>
      </c>
      <c r="AX42" s="88">
        <f t="shared" si="13"/>
        <v>1486</v>
      </c>
      <c r="AY42" s="129">
        <f t="shared" si="14"/>
        <v>0.51345895020188426</v>
      </c>
      <c r="AZ42" s="65">
        <f>AW42/AX42</f>
        <v>0.48654104979811574</v>
      </c>
    </row>
    <row r="43" spans="1:52" ht="18" customHeight="1" x14ac:dyDescent="0.3">
      <c r="A43" s="109"/>
      <c r="B43" s="88" t="s">
        <v>40</v>
      </c>
      <c r="C43" s="88">
        <f t="shared" si="26"/>
        <v>575</v>
      </c>
      <c r="D43" s="88">
        <f t="shared" si="26"/>
        <v>530</v>
      </c>
      <c r="E43" s="88">
        <f t="shared" si="26"/>
        <v>1105</v>
      </c>
      <c r="F43" s="129">
        <f>C43/E43</f>
        <v>0.52036199095022628</v>
      </c>
      <c r="G43" s="122">
        <f>D43/E43</f>
        <v>0.47963800904977377</v>
      </c>
      <c r="H43" s="88">
        <f t="shared" si="27"/>
        <v>484</v>
      </c>
      <c r="I43" s="88">
        <f t="shared" si="27"/>
        <v>508</v>
      </c>
      <c r="J43" s="88">
        <f t="shared" si="27"/>
        <v>992</v>
      </c>
      <c r="K43" s="129">
        <f>H43/J43</f>
        <v>0.48790322580645162</v>
      </c>
      <c r="L43" s="122">
        <f>I43/J43</f>
        <v>0.51209677419354838</v>
      </c>
      <c r="M43" s="88">
        <f t="shared" si="28"/>
        <v>523</v>
      </c>
      <c r="N43" s="88">
        <f t="shared" si="28"/>
        <v>491</v>
      </c>
      <c r="O43" s="88">
        <f t="shared" si="28"/>
        <v>1014</v>
      </c>
      <c r="P43" s="129">
        <f>M43/O43</f>
        <v>0.51577909270216959</v>
      </c>
      <c r="Q43" s="122">
        <f>N43/O43</f>
        <v>0.48422090729783035</v>
      </c>
      <c r="R43" s="84">
        <v>575</v>
      </c>
      <c r="S43" s="78">
        <v>525</v>
      </c>
      <c r="T43" s="78">
        <f>SUM(R43:S43)</f>
        <v>1100</v>
      </c>
      <c r="U43" s="129">
        <f t="shared" si="6"/>
        <v>0.52272727272727271</v>
      </c>
      <c r="V43" s="122">
        <f>S43/T43</f>
        <v>0.47727272727272729</v>
      </c>
      <c r="W43" s="84">
        <v>619</v>
      </c>
      <c r="X43" s="78">
        <v>546</v>
      </c>
      <c r="Y43" s="78">
        <f>SUM(W43:X43)</f>
        <v>1165</v>
      </c>
      <c r="Z43" s="129">
        <f t="shared" si="7"/>
        <v>0.53133047210300433</v>
      </c>
      <c r="AA43" s="122">
        <f>X43/Y43</f>
        <v>0.46866952789699573</v>
      </c>
      <c r="AB43" s="84">
        <v>618</v>
      </c>
      <c r="AC43" s="78">
        <v>562</v>
      </c>
      <c r="AD43" s="78">
        <f>SUM(AB43:AC43)</f>
        <v>1180</v>
      </c>
      <c r="AE43" s="129">
        <f t="shared" si="8"/>
        <v>0.52372881355932199</v>
      </c>
      <c r="AF43" s="122">
        <f>AC43/AD43</f>
        <v>0.47627118644067795</v>
      </c>
      <c r="AG43" s="84">
        <v>630</v>
      </c>
      <c r="AH43" s="78">
        <v>572</v>
      </c>
      <c r="AI43" s="78">
        <f>SUM(AG43:AH43)</f>
        <v>1202</v>
      </c>
      <c r="AJ43" s="129">
        <f t="shared" si="9"/>
        <v>0.52412645590682194</v>
      </c>
      <c r="AK43" s="122">
        <f>AH43/AI43</f>
        <v>0.47587354409317806</v>
      </c>
      <c r="AL43" s="84">
        <v>662</v>
      </c>
      <c r="AM43" s="78">
        <v>586</v>
      </c>
      <c r="AN43" s="78">
        <f>SUM(AL43:AM43)</f>
        <v>1248</v>
      </c>
      <c r="AO43" s="129">
        <f t="shared" si="10"/>
        <v>0.53044871794871795</v>
      </c>
      <c r="AP43" s="122">
        <f>AM43/AN43</f>
        <v>0.46955128205128205</v>
      </c>
      <c r="AQ43" s="88">
        <v>803</v>
      </c>
      <c r="AR43" s="88">
        <v>730</v>
      </c>
      <c r="AS43" s="88">
        <f t="shared" si="11"/>
        <v>1533</v>
      </c>
      <c r="AT43" s="129">
        <f t="shared" si="12"/>
        <v>0.52380952380952384</v>
      </c>
      <c r="AU43" s="65">
        <f>AR43/AS43</f>
        <v>0.47619047619047616</v>
      </c>
      <c r="AV43" s="88">
        <v>852</v>
      </c>
      <c r="AW43" s="88">
        <v>723</v>
      </c>
      <c r="AX43" s="88">
        <f t="shared" si="13"/>
        <v>1575</v>
      </c>
      <c r="AY43" s="129">
        <f t="shared" si="14"/>
        <v>0.54095238095238096</v>
      </c>
      <c r="AZ43" s="65">
        <f>AW43/AX43</f>
        <v>0.45904761904761904</v>
      </c>
    </row>
    <row r="44" spans="1:52" s="16" customFormat="1" ht="18" customHeight="1" x14ac:dyDescent="0.3">
      <c r="A44" s="130"/>
      <c r="B44" s="23" t="s">
        <v>23</v>
      </c>
      <c r="C44" s="23">
        <f t="shared" si="26"/>
        <v>2944</v>
      </c>
      <c r="D44" s="23">
        <f t="shared" si="26"/>
        <v>2605</v>
      </c>
      <c r="E44" s="23">
        <f t="shared" si="26"/>
        <v>5549</v>
      </c>
      <c r="F44" s="131">
        <f>C44/E44</f>
        <v>0.53054604433231212</v>
      </c>
      <c r="G44" s="52">
        <f>D44/E44</f>
        <v>0.46945395566768788</v>
      </c>
      <c r="H44" s="23">
        <f t="shared" si="27"/>
        <v>2816</v>
      </c>
      <c r="I44" s="23">
        <f t="shared" si="27"/>
        <v>2552</v>
      </c>
      <c r="J44" s="23">
        <f t="shared" si="27"/>
        <v>5368</v>
      </c>
      <c r="K44" s="131">
        <f>H44/J44</f>
        <v>0.52459016393442626</v>
      </c>
      <c r="L44" s="52">
        <f>I44/J44</f>
        <v>0.47540983606557374</v>
      </c>
      <c r="M44" s="23">
        <v>2867</v>
      </c>
      <c r="N44" s="23">
        <v>2484</v>
      </c>
      <c r="O44" s="23">
        <v>5351</v>
      </c>
      <c r="P44" s="131">
        <f>M44/O44</f>
        <v>0.53578770323304059</v>
      </c>
      <c r="Q44" s="52">
        <f>N44/O44</f>
        <v>0.46421229676695946</v>
      </c>
      <c r="R44" s="50">
        <v>3036</v>
      </c>
      <c r="S44" s="45">
        <v>2576</v>
      </c>
      <c r="T44" s="45">
        <f>R44+S44</f>
        <v>5612</v>
      </c>
      <c r="U44" s="131">
        <f t="shared" si="6"/>
        <v>0.54098360655737709</v>
      </c>
      <c r="V44" s="52">
        <f>S44/T44</f>
        <v>0.45901639344262296</v>
      </c>
      <c r="W44" s="50">
        <v>3170</v>
      </c>
      <c r="X44" s="45">
        <v>2691</v>
      </c>
      <c r="Y44" s="45">
        <f>W44+X44</f>
        <v>5861</v>
      </c>
      <c r="Z44" s="131">
        <f t="shared" si="7"/>
        <v>0.54086333390206454</v>
      </c>
      <c r="AA44" s="52">
        <f>X44/Y44</f>
        <v>0.45913666609793552</v>
      </c>
      <c r="AB44" s="50">
        <v>3182</v>
      </c>
      <c r="AC44" s="45">
        <v>2640</v>
      </c>
      <c r="AD44" s="45">
        <v>5822</v>
      </c>
      <c r="AE44" s="131">
        <f t="shared" si="8"/>
        <v>0.54654757815183785</v>
      </c>
      <c r="AF44" s="52">
        <f>AC44/AD44</f>
        <v>0.45345242184816215</v>
      </c>
      <c r="AG44" s="50">
        <v>3196</v>
      </c>
      <c r="AH44" s="45">
        <v>2617</v>
      </c>
      <c r="AI44" s="45">
        <v>5813</v>
      </c>
      <c r="AJ44" s="131">
        <f t="shared" si="9"/>
        <v>0.54980216755547906</v>
      </c>
      <c r="AK44" s="52">
        <f>AH44/AI44</f>
        <v>0.45019783244452088</v>
      </c>
      <c r="AL44" s="50">
        <v>3238</v>
      </c>
      <c r="AM44" s="45">
        <v>2608</v>
      </c>
      <c r="AN44" s="45">
        <v>5846</v>
      </c>
      <c r="AO44" s="131">
        <f t="shared" si="10"/>
        <v>0.55388299692097165</v>
      </c>
      <c r="AP44" s="52">
        <f>AM44/AN44</f>
        <v>0.44611700307902841</v>
      </c>
      <c r="AQ44" s="23">
        <v>3306</v>
      </c>
      <c r="AR44" s="23">
        <v>2667</v>
      </c>
      <c r="AS44" s="23">
        <f t="shared" si="11"/>
        <v>5973</v>
      </c>
      <c r="AT44" s="131">
        <f t="shared" si="12"/>
        <v>0.55349070818684076</v>
      </c>
      <c r="AU44" s="31">
        <f>AR44/AS44</f>
        <v>0.44650929181315924</v>
      </c>
      <c r="AV44" s="23">
        <v>3371</v>
      </c>
      <c r="AW44" s="23">
        <v>2604</v>
      </c>
      <c r="AX44" s="23">
        <f t="shared" si="13"/>
        <v>5975</v>
      </c>
      <c r="AY44" s="131">
        <f t="shared" si="14"/>
        <v>0.56418410041841005</v>
      </c>
      <c r="AZ44" s="31">
        <f>AW44/AX44</f>
        <v>0.43581589958158995</v>
      </c>
    </row>
    <row r="46" spans="1:52" s="18" customFormat="1" ht="14.5" x14ac:dyDescent="0.35">
      <c r="A46" s="19" t="s">
        <v>17</v>
      </c>
      <c r="B46" s="19"/>
      <c r="M46" s="20"/>
      <c r="N46" s="20"/>
      <c r="O46" s="20"/>
      <c r="R46" s="19"/>
      <c r="S46" s="19"/>
      <c r="T46" s="19"/>
      <c r="W46" s="19"/>
      <c r="X46" s="19"/>
      <c r="Y46" s="19"/>
      <c r="AB46" s="19"/>
      <c r="AC46" s="19"/>
      <c r="AD46" s="19"/>
      <c r="AG46" s="19"/>
      <c r="AH46" s="19"/>
      <c r="AI46" s="19"/>
    </row>
    <row r="47" spans="1:52" s="18" customFormat="1" ht="14.5" x14ac:dyDescent="0.35">
      <c r="A47" s="18" t="s">
        <v>71</v>
      </c>
      <c r="M47" s="20"/>
      <c r="N47" s="20"/>
      <c r="O47" s="20"/>
      <c r="R47" s="7"/>
      <c r="S47" s="7"/>
      <c r="T47" s="7"/>
      <c r="W47" s="7"/>
      <c r="X47" s="7"/>
      <c r="Y47" s="7"/>
      <c r="AB47" s="7"/>
      <c r="AC47" s="7"/>
      <c r="AD47" s="7"/>
      <c r="AG47" s="7"/>
      <c r="AH47" s="7"/>
      <c r="AI47" s="7"/>
      <c r="AL47" s="7"/>
      <c r="AM47" s="7"/>
      <c r="AN47" s="7"/>
    </row>
    <row r="48" spans="1:52" s="18" customFormat="1" ht="14.5" x14ac:dyDescent="0.35">
      <c r="A48" s="18" t="s">
        <v>74</v>
      </c>
      <c r="M48" s="20"/>
      <c r="N48" s="20"/>
      <c r="O48" s="20"/>
      <c r="R48" s="7"/>
      <c r="S48" s="7"/>
      <c r="T48" s="7"/>
      <c r="W48" s="7"/>
      <c r="X48" s="7"/>
      <c r="Y48" s="7"/>
      <c r="AB48" s="7"/>
      <c r="AC48" s="7"/>
      <c r="AD48" s="7"/>
      <c r="AG48" s="7"/>
      <c r="AH48" s="7"/>
      <c r="AI48" s="7"/>
      <c r="AL48" s="7"/>
      <c r="AM48" s="7"/>
      <c r="AN48" s="7"/>
    </row>
    <row r="49" spans="1:40" s="18" customFormat="1" ht="14.5" x14ac:dyDescent="0.35">
      <c r="A49" s="18" t="s">
        <v>73</v>
      </c>
      <c r="M49" s="20"/>
      <c r="N49" s="20"/>
      <c r="O49" s="20"/>
      <c r="R49" s="7"/>
      <c r="S49" s="7"/>
      <c r="T49" s="7"/>
      <c r="W49" s="7"/>
      <c r="X49" s="7"/>
      <c r="Y49" s="7"/>
      <c r="AB49" s="7"/>
      <c r="AC49" s="7"/>
      <c r="AD49" s="7"/>
      <c r="AG49" s="7"/>
      <c r="AH49" s="7"/>
      <c r="AI49" s="7"/>
      <c r="AL49" s="7"/>
      <c r="AM49" s="7"/>
      <c r="AN49" s="7"/>
    </row>
    <row r="51" spans="1:40" s="18" customFormat="1" ht="14.5" x14ac:dyDescent="0.35">
      <c r="A51" s="18" t="s">
        <v>204</v>
      </c>
      <c r="M51" s="20"/>
      <c r="N51" s="20"/>
      <c r="O51" s="20"/>
      <c r="R51" s="7"/>
      <c r="S51" s="7"/>
      <c r="T51" s="7"/>
      <c r="W51" s="7"/>
      <c r="X51" s="7"/>
      <c r="Y51" s="7"/>
      <c r="AB51" s="7"/>
      <c r="AC51" s="7"/>
      <c r="AD51" s="7"/>
      <c r="AG51" s="7"/>
      <c r="AH51" s="7"/>
      <c r="AI51" s="7"/>
      <c r="AL51" s="7"/>
      <c r="AM51" s="7"/>
      <c r="AN51" s="7"/>
    </row>
  </sheetData>
  <pageMargins left="0.75" right="0.75" top="1" bottom="1" header="0.51180555555555496" footer="0.51180555555555496"/>
  <pageSetup paperSize="9" scale="43" firstPageNumber="0" orientation="portrait" r:id="rId1"/>
  <rowBreaks count="1" manualBreakCount="1">
    <brk id="44" max="16383" man="1"/>
  </rowBreaks>
  <ignoredErrors>
    <ignoredError sqref="C4:AU4 C13:S13 C5:AP5 AS5:AU5 C6:AP6 AS6:AU6 C7:AP7 AS7:AU7 C8:S8 AS8:AU8 C9:S9 AS9:AU9 C10:S10 AS10:AU10 C11:S11 AS11:AU11 C12 AS12:AU12 AS13:AU13 AO13:AP13 AO8:AP8 AO9:AP9 AO10:AP10 AO11:AP11 AO12:AP12 Z13:AC13 Z8:AC8 Z9:AC9 Z10:AC10 Z11:AC11 Z12:AC12 E12:S12" calculatedColumn="1"/>
    <ignoredError sqref="AD12:AN12 AD11:AN11 AD10:AN10 AD9:AN9 AD8:AN8 AD13:AN13 T12:Y12 T11:Y11 T10:Y10 T9:Y9 T8:Y8 T13:Y13" formula="1" calculatedColumn="1"/>
    <ignoredError sqref="AD14:AN24 T14:Y28 T32:X45 AD32:AI32" formula="1"/>
    <ignoredError sqref="D12" formulaRange="1" calculatedColumn="1"/>
    <ignoredError sqref="C3:AU3" numberStoredAsText="1"/>
  </ignoredError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Z51"/>
  <sheetViews>
    <sheetView zoomScaleNormal="100" zoomScalePageLayoutView="115" workbookViewId="0"/>
  </sheetViews>
  <sheetFormatPr baseColWidth="10" defaultColWidth="8.83203125" defaultRowHeight="13" x14ac:dyDescent="0.3"/>
  <cols>
    <col min="1" max="17" width="8.1640625" style="13" customWidth="1"/>
    <col min="18" max="21" width="8.1640625" style="6" customWidth="1"/>
    <col min="22" max="22" width="8.1640625" style="13" customWidth="1"/>
    <col min="23" max="26" width="8.1640625" style="6" customWidth="1"/>
    <col min="27" max="27" width="8.1640625" style="13" customWidth="1"/>
    <col min="28" max="31" width="8.1640625" style="6" customWidth="1"/>
    <col min="32" max="32" width="8.1640625" style="13" customWidth="1"/>
    <col min="33" max="36" width="8.1640625" style="6" customWidth="1"/>
    <col min="37" max="37" width="8.1640625" style="13" customWidth="1"/>
    <col min="38" max="41" width="8.1640625" style="6" customWidth="1"/>
    <col min="42" max="42" width="8.1640625" style="13" customWidth="1"/>
    <col min="43" max="46" width="8.1640625" style="6" customWidth="1"/>
    <col min="47" max="47" width="8.1640625" style="13" customWidth="1"/>
    <col min="48" max="51" width="8.1640625" style="6" customWidth="1"/>
    <col min="52" max="52" width="8.1640625" style="13" customWidth="1"/>
    <col min="53" max="1022" width="10.5" style="13" customWidth="1"/>
    <col min="1023" max="16384" width="8.83203125" style="13"/>
  </cols>
  <sheetData>
    <row r="1" spans="1:52" s="10" customFormat="1" ht="30.65" customHeight="1" x14ac:dyDescent="0.35">
      <c r="A1" s="9" t="s">
        <v>195</v>
      </c>
    </row>
    <row r="2" spans="1:52" s="4" customFormat="1" ht="23.5" customHeight="1" x14ac:dyDescent="0.35">
      <c r="A2" s="4" t="s">
        <v>1</v>
      </c>
    </row>
    <row r="3" spans="1:52" ht="18" customHeight="1" x14ac:dyDescent="0.3">
      <c r="A3" s="60" t="s">
        <v>95</v>
      </c>
      <c r="B3" s="60" t="s">
        <v>96</v>
      </c>
      <c r="C3" s="23" t="s">
        <v>86</v>
      </c>
      <c r="D3" s="57" t="s">
        <v>101</v>
      </c>
      <c r="E3" s="57" t="s">
        <v>102</v>
      </c>
      <c r="F3" s="57" t="s">
        <v>103</v>
      </c>
      <c r="G3" s="57" t="s">
        <v>104</v>
      </c>
      <c r="H3" s="23" t="s">
        <v>87</v>
      </c>
      <c r="I3" s="57" t="s">
        <v>105</v>
      </c>
      <c r="J3" s="57" t="s">
        <v>106</v>
      </c>
      <c r="K3" s="57" t="s">
        <v>107</v>
      </c>
      <c r="L3" s="57" t="s">
        <v>108</v>
      </c>
      <c r="M3" s="23" t="s">
        <v>88</v>
      </c>
      <c r="N3" s="57" t="s">
        <v>109</v>
      </c>
      <c r="O3" s="57" t="s">
        <v>110</v>
      </c>
      <c r="P3" s="57" t="s">
        <v>111</v>
      </c>
      <c r="Q3" s="57" t="s">
        <v>112</v>
      </c>
      <c r="R3" s="23" t="s">
        <v>89</v>
      </c>
      <c r="S3" s="57" t="s">
        <v>113</v>
      </c>
      <c r="T3" s="57" t="s">
        <v>114</v>
      </c>
      <c r="U3" s="57" t="s">
        <v>115</v>
      </c>
      <c r="V3" s="57" t="s">
        <v>116</v>
      </c>
      <c r="W3" s="23" t="s">
        <v>90</v>
      </c>
      <c r="X3" s="57" t="s">
        <v>117</v>
      </c>
      <c r="Y3" s="57" t="s">
        <v>118</v>
      </c>
      <c r="Z3" s="57" t="s">
        <v>119</v>
      </c>
      <c r="AA3" s="57" t="s">
        <v>120</v>
      </c>
      <c r="AB3" s="23" t="s">
        <v>91</v>
      </c>
      <c r="AC3" s="57" t="s">
        <v>121</v>
      </c>
      <c r="AD3" s="57" t="s">
        <v>122</v>
      </c>
      <c r="AE3" s="57" t="s">
        <v>123</v>
      </c>
      <c r="AF3" s="57" t="s">
        <v>124</v>
      </c>
      <c r="AG3" s="23" t="s">
        <v>92</v>
      </c>
      <c r="AH3" s="57" t="s">
        <v>125</v>
      </c>
      <c r="AI3" s="57" t="s">
        <v>126</v>
      </c>
      <c r="AJ3" s="57" t="s">
        <v>127</v>
      </c>
      <c r="AK3" s="57" t="s">
        <v>128</v>
      </c>
      <c r="AL3" s="23" t="s">
        <v>93</v>
      </c>
      <c r="AM3" s="57" t="s">
        <v>129</v>
      </c>
      <c r="AN3" s="57" t="s">
        <v>130</v>
      </c>
      <c r="AO3" s="57" t="s">
        <v>131</v>
      </c>
      <c r="AP3" s="57" t="s">
        <v>132</v>
      </c>
      <c r="AQ3" s="23" t="s">
        <v>94</v>
      </c>
      <c r="AR3" s="57" t="s">
        <v>133</v>
      </c>
      <c r="AS3" s="57" t="s">
        <v>134</v>
      </c>
      <c r="AT3" s="57" t="s">
        <v>135</v>
      </c>
      <c r="AU3" s="58" t="s">
        <v>136</v>
      </c>
      <c r="AV3" s="23">
        <v>2025</v>
      </c>
      <c r="AW3" s="57" t="s">
        <v>133</v>
      </c>
      <c r="AX3" s="57" t="s">
        <v>134</v>
      </c>
      <c r="AY3" s="57" t="s">
        <v>135</v>
      </c>
      <c r="AZ3" s="58" t="s">
        <v>136</v>
      </c>
    </row>
    <row r="4" spans="1:52" ht="18" customHeight="1" x14ac:dyDescent="0.3">
      <c r="A4" s="97" t="s">
        <v>2</v>
      </c>
      <c r="B4" s="97" t="s">
        <v>36</v>
      </c>
      <c r="C4" s="116" t="s">
        <v>21</v>
      </c>
      <c r="D4" s="116" t="s">
        <v>37</v>
      </c>
      <c r="E4" s="116" t="s">
        <v>23</v>
      </c>
      <c r="F4" s="134" t="s">
        <v>24</v>
      </c>
      <c r="G4" s="135" t="s">
        <v>9</v>
      </c>
      <c r="H4" s="116" t="s">
        <v>21</v>
      </c>
      <c r="I4" s="116" t="s">
        <v>37</v>
      </c>
      <c r="J4" s="116" t="s">
        <v>23</v>
      </c>
      <c r="K4" s="134" t="s">
        <v>24</v>
      </c>
      <c r="L4" s="135" t="s">
        <v>9</v>
      </c>
      <c r="M4" s="116" t="s">
        <v>21</v>
      </c>
      <c r="N4" s="116" t="s">
        <v>37</v>
      </c>
      <c r="O4" s="116" t="s">
        <v>23</v>
      </c>
      <c r="P4" s="134" t="s">
        <v>24</v>
      </c>
      <c r="Q4" s="135" t="s">
        <v>9</v>
      </c>
      <c r="R4" s="116" t="s">
        <v>21</v>
      </c>
      <c r="S4" s="116" t="s">
        <v>37</v>
      </c>
      <c r="T4" s="116" t="s">
        <v>23</v>
      </c>
      <c r="U4" s="134" t="s">
        <v>24</v>
      </c>
      <c r="V4" s="135" t="s">
        <v>9</v>
      </c>
      <c r="W4" s="116" t="s">
        <v>21</v>
      </c>
      <c r="X4" s="116" t="s">
        <v>37</v>
      </c>
      <c r="Y4" s="116" t="s">
        <v>23</v>
      </c>
      <c r="Z4" s="134" t="s">
        <v>24</v>
      </c>
      <c r="AA4" s="135" t="s">
        <v>9</v>
      </c>
      <c r="AB4" s="116" t="s">
        <v>21</v>
      </c>
      <c r="AC4" s="116" t="s">
        <v>37</v>
      </c>
      <c r="AD4" s="116" t="s">
        <v>23</v>
      </c>
      <c r="AE4" s="134" t="s">
        <v>24</v>
      </c>
      <c r="AF4" s="135" t="s">
        <v>9</v>
      </c>
      <c r="AG4" s="116" t="s">
        <v>21</v>
      </c>
      <c r="AH4" s="116" t="s">
        <v>37</v>
      </c>
      <c r="AI4" s="116" t="s">
        <v>23</v>
      </c>
      <c r="AJ4" s="134" t="s">
        <v>24</v>
      </c>
      <c r="AK4" s="135" t="s">
        <v>9</v>
      </c>
      <c r="AL4" s="116" t="s">
        <v>21</v>
      </c>
      <c r="AM4" s="116" t="s">
        <v>37</v>
      </c>
      <c r="AN4" s="116" t="s">
        <v>23</v>
      </c>
      <c r="AO4" s="134" t="s">
        <v>24</v>
      </c>
      <c r="AP4" s="135" t="s">
        <v>9</v>
      </c>
      <c r="AQ4" s="116" t="s">
        <v>21</v>
      </c>
      <c r="AR4" s="116" t="s">
        <v>37</v>
      </c>
      <c r="AS4" s="116" t="s">
        <v>23</v>
      </c>
      <c r="AT4" s="134" t="s">
        <v>24</v>
      </c>
      <c r="AU4" s="136" t="s">
        <v>9</v>
      </c>
      <c r="AV4" s="116" t="s">
        <v>21</v>
      </c>
      <c r="AW4" s="116" t="s">
        <v>37</v>
      </c>
      <c r="AX4" s="116" t="s">
        <v>23</v>
      </c>
      <c r="AY4" s="134" t="s">
        <v>24</v>
      </c>
      <c r="AZ4" s="136" t="s">
        <v>9</v>
      </c>
    </row>
    <row r="5" spans="1:52" ht="18" customHeight="1" x14ac:dyDescent="0.3">
      <c r="A5" s="25" t="s">
        <v>76</v>
      </c>
      <c r="B5" s="25" t="s">
        <v>43</v>
      </c>
      <c r="C5" s="78">
        <v>16</v>
      </c>
      <c r="D5" s="78">
        <v>21</v>
      </c>
      <c r="E5" s="78">
        <v>37</v>
      </c>
      <c r="F5" s="28">
        <f t="shared" ref="F5:F32" si="0">C5/E5</f>
        <v>0.43243243243243246</v>
      </c>
      <c r="G5" s="137">
        <f>D5/E5</f>
        <v>0.56756756756756754</v>
      </c>
      <c r="H5" s="78">
        <v>21</v>
      </c>
      <c r="I5" s="78">
        <v>19</v>
      </c>
      <c r="J5" s="78">
        <f>SUM(H5:I5)</f>
        <v>40</v>
      </c>
      <c r="K5" s="28">
        <f t="shared" ref="K5:K32" si="1">H5/J5</f>
        <v>0.52500000000000002</v>
      </c>
      <c r="L5" s="137">
        <f>I5/J5</f>
        <v>0.47499999999999998</v>
      </c>
      <c r="M5" s="78">
        <v>16</v>
      </c>
      <c r="N5" s="78">
        <v>20</v>
      </c>
      <c r="O5" s="78">
        <f>SUM(M5:N5)</f>
        <v>36</v>
      </c>
      <c r="P5" s="28">
        <f t="shared" ref="P5:P32" si="2">M5/O5</f>
        <v>0.44444444444444442</v>
      </c>
      <c r="Q5" s="137">
        <f>N5/O5</f>
        <v>0.55555555555555558</v>
      </c>
      <c r="R5" s="78">
        <v>17</v>
      </c>
      <c r="S5" s="78">
        <v>17</v>
      </c>
      <c r="T5" s="78">
        <f>SUM(R5:S5)</f>
        <v>34</v>
      </c>
      <c r="U5" s="28">
        <f t="shared" ref="U5:U33" si="3">R5/T5</f>
        <v>0.5</v>
      </c>
      <c r="V5" s="137">
        <f>S5/T5</f>
        <v>0.5</v>
      </c>
      <c r="W5" s="78">
        <v>15</v>
      </c>
      <c r="X5" s="78">
        <v>19</v>
      </c>
      <c r="Y5" s="78">
        <f>SUM(W5:X5)</f>
        <v>34</v>
      </c>
      <c r="Z5" s="28">
        <f t="shared" ref="Z5:Z33" si="4">W5/Y5</f>
        <v>0.44117647058823528</v>
      </c>
      <c r="AA5" s="137">
        <f>X5/Y5</f>
        <v>0.55882352941176472</v>
      </c>
      <c r="AB5" s="78">
        <v>19</v>
      </c>
      <c r="AC5" s="78">
        <v>21</v>
      </c>
      <c r="AD5" s="78">
        <f>SUM(AB5:AC5)</f>
        <v>40</v>
      </c>
      <c r="AE5" s="28">
        <f t="shared" ref="AE5:AE33" si="5">AB5/AD5</f>
        <v>0.47499999999999998</v>
      </c>
      <c r="AF5" s="137">
        <f>AC5/AD5</f>
        <v>0.52500000000000002</v>
      </c>
      <c r="AG5" s="78">
        <v>20</v>
      </c>
      <c r="AH5" s="78">
        <v>21</v>
      </c>
      <c r="AI5" s="78">
        <f>SUM(AG5:AH5)</f>
        <v>41</v>
      </c>
      <c r="AJ5" s="28">
        <f t="shared" ref="AJ5:AJ33" si="6">AG5/AI5</f>
        <v>0.48780487804878048</v>
      </c>
      <c r="AK5" s="137">
        <f>AH5/AI5</f>
        <v>0.51219512195121952</v>
      </c>
      <c r="AL5" s="78">
        <v>16</v>
      </c>
      <c r="AM5" s="78">
        <v>21</v>
      </c>
      <c r="AN5" s="78">
        <f>SUM(AL5:AM5)</f>
        <v>37</v>
      </c>
      <c r="AO5" s="28">
        <f t="shared" ref="AO5:AO33" si="7">AL5/AN5</f>
        <v>0.43243243243243246</v>
      </c>
      <c r="AP5" s="137">
        <f>AM5/AN5</f>
        <v>0.56756756756756754</v>
      </c>
      <c r="AQ5" s="78">
        <v>20</v>
      </c>
      <c r="AR5" s="78">
        <v>21</v>
      </c>
      <c r="AS5" s="78">
        <f>SUM(AQ5:AR5)</f>
        <v>41</v>
      </c>
      <c r="AT5" s="28">
        <f t="shared" ref="AT5:AT33" si="8">AQ5/AS5</f>
        <v>0.48780487804878048</v>
      </c>
      <c r="AU5" s="138">
        <f>AR5/AS5</f>
        <v>0.51219512195121952</v>
      </c>
      <c r="AV5" s="78">
        <v>27</v>
      </c>
      <c r="AW5" s="78">
        <v>15</v>
      </c>
      <c r="AX5" s="78">
        <f>SUM(AV5:AW5)</f>
        <v>42</v>
      </c>
      <c r="AY5" s="28">
        <f t="shared" ref="AY5:AY33" si="9">AV5/AX5</f>
        <v>0.6428571428571429</v>
      </c>
      <c r="AZ5" s="138">
        <f>AW5/AX5</f>
        <v>0.35714285714285715</v>
      </c>
    </row>
    <row r="6" spans="1:52" ht="18" customHeight="1" x14ac:dyDescent="0.3">
      <c r="A6" s="33"/>
      <c r="B6" s="25" t="s">
        <v>44</v>
      </c>
      <c r="C6" s="78">
        <v>2</v>
      </c>
      <c r="D6" s="78">
        <v>12</v>
      </c>
      <c r="E6" s="78">
        <v>14</v>
      </c>
      <c r="F6" s="28">
        <f t="shared" si="0"/>
        <v>0.14285714285714285</v>
      </c>
      <c r="G6" s="137">
        <f t="shared" ref="G6:G32" si="10">D6/E6</f>
        <v>0.8571428571428571</v>
      </c>
      <c r="H6" s="78">
        <v>3</v>
      </c>
      <c r="I6" s="78">
        <v>13</v>
      </c>
      <c r="J6" s="78">
        <f>SUM(H6:I6)</f>
        <v>16</v>
      </c>
      <c r="K6" s="28">
        <f t="shared" si="1"/>
        <v>0.1875</v>
      </c>
      <c r="L6" s="137">
        <f t="shared" ref="L6:L32" si="11">I6/J6</f>
        <v>0.8125</v>
      </c>
      <c r="M6" s="78">
        <v>3</v>
      </c>
      <c r="N6" s="78">
        <v>12</v>
      </c>
      <c r="O6" s="78">
        <f>SUM(M6:N6)</f>
        <v>15</v>
      </c>
      <c r="P6" s="28">
        <f t="shared" si="2"/>
        <v>0.2</v>
      </c>
      <c r="Q6" s="137">
        <f t="shared" ref="Q6:Q32" si="12">N6/O6</f>
        <v>0.8</v>
      </c>
      <c r="R6" s="78">
        <v>3</v>
      </c>
      <c r="S6" s="78">
        <v>13</v>
      </c>
      <c r="T6" s="78">
        <f>SUM(R6:S6)</f>
        <v>16</v>
      </c>
      <c r="U6" s="28">
        <f t="shared" si="3"/>
        <v>0.1875</v>
      </c>
      <c r="V6" s="137">
        <f t="shared" ref="V6:V33" si="13">S6/T6</f>
        <v>0.8125</v>
      </c>
      <c r="W6" s="78">
        <v>3</v>
      </c>
      <c r="X6" s="78">
        <v>12</v>
      </c>
      <c r="Y6" s="78">
        <f>SUM(W6:X6)</f>
        <v>15</v>
      </c>
      <c r="Z6" s="28">
        <f t="shared" si="4"/>
        <v>0.2</v>
      </c>
      <c r="AA6" s="137">
        <f t="shared" ref="AA6:AA33" si="14">X6/Y6</f>
        <v>0.8</v>
      </c>
      <c r="AB6" s="78">
        <v>4</v>
      </c>
      <c r="AC6" s="78">
        <v>14</v>
      </c>
      <c r="AD6" s="78">
        <f>SUM(AB6:AC6)</f>
        <v>18</v>
      </c>
      <c r="AE6" s="28">
        <f t="shared" si="5"/>
        <v>0.22222222222222221</v>
      </c>
      <c r="AF6" s="137">
        <f t="shared" ref="AF6:AF33" si="15">AC6/AD6</f>
        <v>0.77777777777777779</v>
      </c>
      <c r="AG6" s="78">
        <v>5</v>
      </c>
      <c r="AH6" s="78">
        <v>14</v>
      </c>
      <c r="AI6" s="78">
        <f>SUM(AG6:AH6)</f>
        <v>19</v>
      </c>
      <c r="AJ6" s="28">
        <f t="shared" si="6"/>
        <v>0.26315789473684209</v>
      </c>
      <c r="AK6" s="137">
        <f t="shared" ref="AK6:AK33" si="16">AH6/AI6</f>
        <v>0.73684210526315785</v>
      </c>
      <c r="AL6" s="78">
        <v>5</v>
      </c>
      <c r="AM6" s="78">
        <v>16</v>
      </c>
      <c r="AN6" s="78">
        <f>SUM(AL6:AM6)</f>
        <v>21</v>
      </c>
      <c r="AO6" s="28">
        <f t="shared" si="7"/>
        <v>0.23809523809523808</v>
      </c>
      <c r="AP6" s="137">
        <f t="shared" ref="AP6:AP33" si="17">AM6/AN6</f>
        <v>0.76190476190476186</v>
      </c>
      <c r="AQ6" s="78">
        <v>5</v>
      </c>
      <c r="AR6" s="78">
        <v>20</v>
      </c>
      <c r="AS6" s="78">
        <f>SUM(AQ6:AR6)</f>
        <v>25</v>
      </c>
      <c r="AT6" s="28">
        <f t="shared" si="8"/>
        <v>0.2</v>
      </c>
      <c r="AU6" s="138">
        <f t="shared" ref="AU6:AU33" si="18">AR6/AS6</f>
        <v>0.8</v>
      </c>
      <c r="AV6" s="78">
        <v>6</v>
      </c>
      <c r="AW6" s="78">
        <v>21</v>
      </c>
      <c r="AX6" s="78">
        <f>SUM(AV6:AW6)</f>
        <v>27</v>
      </c>
      <c r="AY6" s="28">
        <f t="shared" si="9"/>
        <v>0.22222222222222221</v>
      </c>
      <c r="AZ6" s="138">
        <f t="shared" ref="AZ6:AZ33" si="19">AW6/AX6</f>
        <v>0.77777777777777779</v>
      </c>
    </row>
    <row r="7" spans="1:52" ht="18" customHeight="1" x14ac:dyDescent="0.3">
      <c r="A7" s="33"/>
      <c r="B7" s="25" t="s">
        <v>45</v>
      </c>
      <c r="C7" s="78">
        <v>1</v>
      </c>
      <c r="D7" s="78">
        <v>7</v>
      </c>
      <c r="E7" s="78">
        <v>8</v>
      </c>
      <c r="F7" s="28">
        <f t="shared" si="0"/>
        <v>0.125</v>
      </c>
      <c r="G7" s="137">
        <f t="shared" si="10"/>
        <v>0.875</v>
      </c>
      <c r="H7" s="78">
        <v>1</v>
      </c>
      <c r="I7" s="78">
        <v>6</v>
      </c>
      <c r="J7" s="78">
        <f>SUM(H7:I7)</f>
        <v>7</v>
      </c>
      <c r="K7" s="28">
        <f t="shared" si="1"/>
        <v>0.14285714285714285</v>
      </c>
      <c r="L7" s="137">
        <f t="shared" si="11"/>
        <v>0.8571428571428571</v>
      </c>
      <c r="M7" s="78">
        <v>2</v>
      </c>
      <c r="N7" s="78">
        <v>7</v>
      </c>
      <c r="O7" s="78">
        <f>SUM(M7:N7)</f>
        <v>9</v>
      </c>
      <c r="P7" s="28">
        <f t="shared" si="2"/>
        <v>0.22222222222222221</v>
      </c>
      <c r="Q7" s="137">
        <f t="shared" si="12"/>
        <v>0.77777777777777779</v>
      </c>
      <c r="R7" s="78">
        <v>2</v>
      </c>
      <c r="S7" s="78">
        <v>9</v>
      </c>
      <c r="T7" s="78">
        <v>11</v>
      </c>
      <c r="U7" s="28">
        <f t="shared" si="3"/>
        <v>0.18181818181818182</v>
      </c>
      <c r="V7" s="137">
        <f t="shared" si="13"/>
        <v>0.81818181818181823</v>
      </c>
      <c r="W7" s="78">
        <v>1</v>
      </c>
      <c r="X7" s="78">
        <v>10</v>
      </c>
      <c r="Y7" s="78">
        <f>SUM(W7:X7)</f>
        <v>11</v>
      </c>
      <c r="Z7" s="28">
        <f t="shared" si="4"/>
        <v>9.0909090909090912E-2</v>
      </c>
      <c r="AA7" s="137">
        <f t="shared" si="14"/>
        <v>0.90909090909090906</v>
      </c>
      <c r="AB7" s="78">
        <v>1</v>
      </c>
      <c r="AC7" s="78">
        <v>9</v>
      </c>
      <c r="AD7" s="78">
        <f>SUM(AB7:AC7)</f>
        <v>10</v>
      </c>
      <c r="AE7" s="28">
        <f t="shared" si="5"/>
        <v>0.1</v>
      </c>
      <c r="AF7" s="137">
        <f t="shared" si="15"/>
        <v>0.9</v>
      </c>
      <c r="AG7" s="78">
        <v>1</v>
      </c>
      <c r="AH7" s="78">
        <v>9</v>
      </c>
      <c r="AI7" s="78">
        <f>SUM(AG7:AH7)</f>
        <v>10</v>
      </c>
      <c r="AJ7" s="28">
        <f t="shared" si="6"/>
        <v>0.1</v>
      </c>
      <c r="AK7" s="137">
        <f t="shared" si="16"/>
        <v>0.9</v>
      </c>
      <c r="AL7" s="78">
        <v>1</v>
      </c>
      <c r="AM7" s="78">
        <v>8</v>
      </c>
      <c r="AN7" s="78">
        <f>SUM(AL7:AM7)</f>
        <v>9</v>
      </c>
      <c r="AO7" s="28">
        <f t="shared" si="7"/>
        <v>0.1111111111111111</v>
      </c>
      <c r="AP7" s="137">
        <f t="shared" si="17"/>
        <v>0.88888888888888884</v>
      </c>
      <c r="AQ7" s="78">
        <v>1</v>
      </c>
      <c r="AR7" s="78">
        <v>8</v>
      </c>
      <c r="AS7" s="78">
        <f>SUM(AQ7:AR7)</f>
        <v>9</v>
      </c>
      <c r="AT7" s="28">
        <f t="shared" si="8"/>
        <v>0.1111111111111111</v>
      </c>
      <c r="AU7" s="138">
        <f t="shared" si="18"/>
        <v>0.88888888888888884</v>
      </c>
      <c r="AV7" s="78">
        <v>2</v>
      </c>
      <c r="AW7" s="78">
        <v>6</v>
      </c>
      <c r="AX7" s="78">
        <f>SUM(AV7:AW7)</f>
        <v>8</v>
      </c>
      <c r="AY7" s="28">
        <f t="shared" si="9"/>
        <v>0.25</v>
      </c>
      <c r="AZ7" s="138">
        <f t="shared" si="19"/>
        <v>0.75</v>
      </c>
    </row>
    <row r="8" spans="1:52" s="16" customFormat="1" ht="17.5" customHeight="1" x14ac:dyDescent="0.3">
      <c r="A8" s="33"/>
      <c r="B8" s="123" t="s">
        <v>23</v>
      </c>
      <c r="C8" s="97">
        <f>SUM(C5:C7)</f>
        <v>19</v>
      </c>
      <c r="D8" s="97">
        <f>SUM(D5:D7)</f>
        <v>40</v>
      </c>
      <c r="E8" s="97">
        <f>SUM(E5:E7)</f>
        <v>59</v>
      </c>
      <c r="F8" s="30">
        <f t="shared" si="0"/>
        <v>0.32203389830508472</v>
      </c>
      <c r="G8" s="139">
        <f t="shared" si="10"/>
        <v>0.67796610169491522</v>
      </c>
      <c r="H8" s="97">
        <f>SUM(H5:H7)</f>
        <v>25</v>
      </c>
      <c r="I8" s="97">
        <f>SUM(I5:I7)</f>
        <v>38</v>
      </c>
      <c r="J8" s="97">
        <f>SUM(J5:J7)</f>
        <v>63</v>
      </c>
      <c r="K8" s="140">
        <f t="shared" si="1"/>
        <v>0.3968253968253968</v>
      </c>
      <c r="L8" s="139">
        <f t="shared" si="11"/>
        <v>0.60317460317460314</v>
      </c>
      <c r="M8" s="97">
        <f>SUM(M5:M7)</f>
        <v>21</v>
      </c>
      <c r="N8" s="97">
        <f>SUM(N5:N7)</f>
        <v>39</v>
      </c>
      <c r="O8" s="97">
        <f>SUM(O5:O7)</f>
        <v>60</v>
      </c>
      <c r="P8" s="140">
        <f t="shared" si="2"/>
        <v>0.35</v>
      </c>
      <c r="Q8" s="139">
        <f t="shared" si="12"/>
        <v>0.65</v>
      </c>
      <c r="R8" s="97">
        <v>22</v>
      </c>
      <c r="S8" s="97">
        <v>39</v>
      </c>
      <c r="T8" s="97">
        <f>R8+S8</f>
        <v>61</v>
      </c>
      <c r="U8" s="140">
        <f t="shared" si="3"/>
        <v>0.36065573770491804</v>
      </c>
      <c r="V8" s="139">
        <f t="shared" si="13"/>
        <v>0.63934426229508201</v>
      </c>
      <c r="W8" s="97">
        <v>19</v>
      </c>
      <c r="X8" s="97">
        <v>41</v>
      </c>
      <c r="Y8" s="97">
        <f>W8+X8</f>
        <v>60</v>
      </c>
      <c r="Z8" s="140">
        <f t="shared" si="4"/>
        <v>0.31666666666666665</v>
      </c>
      <c r="AA8" s="139">
        <f t="shared" si="14"/>
        <v>0.68333333333333335</v>
      </c>
      <c r="AB8" s="97">
        <v>24</v>
      </c>
      <c r="AC8" s="97">
        <v>44</v>
      </c>
      <c r="AD8" s="97">
        <f>AB8+AC8</f>
        <v>68</v>
      </c>
      <c r="AE8" s="140">
        <f t="shared" si="5"/>
        <v>0.35294117647058826</v>
      </c>
      <c r="AF8" s="139">
        <f t="shared" si="15"/>
        <v>0.6470588235294118</v>
      </c>
      <c r="AG8" s="97">
        <v>26</v>
      </c>
      <c r="AH8" s="97">
        <v>44</v>
      </c>
      <c r="AI8" s="97">
        <f>AG8+AH8</f>
        <v>70</v>
      </c>
      <c r="AJ8" s="140">
        <f t="shared" si="6"/>
        <v>0.37142857142857144</v>
      </c>
      <c r="AK8" s="139">
        <f t="shared" si="16"/>
        <v>0.62857142857142856</v>
      </c>
      <c r="AL8" s="97">
        <v>22</v>
      </c>
      <c r="AM8" s="97">
        <v>45</v>
      </c>
      <c r="AN8" s="97">
        <f>AL8+AM8</f>
        <v>67</v>
      </c>
      <c r="AO8" s="140">
        <f t="shared" si="7"/>
        <v>0.32835820895522388</v>
      </c>
      <c r="AP8" s="139">
        <f t="shared" si="17"/>
        <v>0.67164179104477617</v>
      </c>
      <c r="AQ8" s="97">
        <v>26</v>
      </c>
      <c r="AR8" s="97">
        <v>49</v>
      </c>
      <c r="AS8" s="97">
        <f>AQ8+AR8</f>
        <v>75</v>
      </c>
      <c r="AT8" s="140">
        <f t="shared" si="8"/>
        <v>0.34666666666666668</v>
      </c>
      <c r="AU8" s="37">
        <f t="shared" si="18"/>
        <v>0.65333333333333332</v>
      </c>
      <c r="AV8" s="97">
        <v>35</v>
      </c>
      <c r="AW8" s="97">
        <v>42</v>
      </c>
      <c r="AX8" s="97">
        <f>AV8+AW8</f>
        <v>77</v>
      </c>
      <c r="AY8" s="140">
        <f t="shared" si="9"/>
        <v>0.45454545454545453</v>
      </c>
      <c r="AZ8" s="37">
        <f t="shared" si="19"/>
        <v>0.54545454545454541</v>
      </c>
    </row>
    <row r="9" spans="1:52" ht="18" customHeight="1" x14ac:dyDescent="0.3">
      <c r="A9" s="25" t="s">
        <v>10</v>
      </c>
      <c r="B9" s="25" t="s">
        <v>43</v>
      </c>
      <c r="C9" s="78">
        <v>23</v>
      </c>
      <c r="D9" s="78">
        <v>57</v>
      </c>
      <c r="E9" s="78">
        <v>80</v>
      </c>
      <c r="F9" s="28">
        <f t="shared" si="0"/>
        <v>0.28749999999999998</v>
      </c>
      <c r="G9" s="137">
        <f t="shared" si="10"/>
        <v>0.71250000000000002</v>
      </c>
      <c r="H9" s="78">
        <v>27</v>
      </c>
      <c r="I9" s="78">
        <v>68</v>
      </c>
      <c r="J9" s="78">
        <f>SUM(H9:I9)</f>
        <v>95</v>
      </c>
      <c r="K9" s="28">
        <f t="shared" si="1"/>
        <v>0.28421052631578947</v>
      </c>
      <c r="L9" s="137">
        <f t="shared" si="11"/>
        <v>0.71578947368421053</v>
      </c>
      <c r="M9" s="78">
        <v>25</v>
      </c>
      <c r="N9" s="78">
        <v>53</v>
      </c>
      <c r="O9" s="78">
        <f>SUM(M9:N9)</f>
        <v>78</v>
      </c>
      <c r="P9" s="28">
        <f t="shared" si="2"/>
        <v>0.32051282051282054</v>
      </c>
      <c r="Q9" s="137">
        <f t="shared" si="12"/>
        <v>0.67948717948717952</v>
      </c>
      <c r="R9" s="78">
        <v>25</v>
      </c>
      <c r="S9" s="78">
        <v>55</v>
      </c>
      <c r="T9" s="78">
        <f>SUM(R9:S9)</f>
        <v>80</v>
      </c>
      <c r="U9" s="28">
        <f t="shared" si="3"/>
        <v>0.3125</v>
      </c>
      <c r="V9" s="137">
        <f t="shared" si="13"/>
        <v>0.6875</v>
      </c>
      <c r="W9" s="78">
        <v>26</v>
      </c>
      <c r="X9" s="78">
        <v>58</v>
      </c>
      <c r="Y9" s="78">
        <f>SUM(W9:X9)</f>
        <v>84</v>
      </c>
      <c r="Z9" s="28">
        <f t="shared" si="4"/>
        <v>0.30952380952380953</v>
      </c>
      <c r="AA9" s="137">
        <f t="shared" si="14"/>
        <v>0.69047619047619047</v>
      </c>
      <c r="AB9" s="78">
        <v>31</v>
      </c>
      <c r="AC9" s="78">
        <v>54</v>
      </c>
      <c r="AD9" s="78">
        <f>SUM(AB9:AC9)</f>
        <v>85</v>
      </c>
      <c r="AE9" s="28">
        <f t="shared" si="5"/>
        <v>0.36470588235294116</v>
      </c>
      <c r="AF9" s="137">
        <f t="shared" si="15"/>
        <v>0.63529411764705879</v>
      </c>
      <c r="AG9" s="78">
        <v>75</v>
      </c>
      <c r="AH9" s="78">
        <v>90</v>
      </c>
      <c r="AI9" s="78">
        <f>SUM(AG9:AH9)</f>
        <v>165</v>
      </c>
      <c r="AJ9" s="28">
        <f t="shared" si="6"/>
        <v>0.45454545454545453</v>
      </c>
      <c r="AK9" s="137">
        <f t="shared" si="16"/>
        <v>0.54545454545454541</v>
      </c>
      <c r="AL9" s="78">
        <v>73</v>
      </c>
      <c r="AM9" s="78">
        <v>95</v>
      </c>
      <c r="AN9" s="78">
        <f>SUM(AL9:AM9)</f>
        <v>168</v>
      </c>
      <c r="AO9" s="28">
        <f t="shared" si="7"/>
        <v>0.43452380952380953</v>
      </c>
      <c r="AP9" s="137">
        <f t="shared" si="17"/>
        <v>0.56547619047619047</v>
      </c>
      <c r="AQ9" s="78">
        <v>71</v>
      </c>
      <c r="AR9" s="78">
        <v>90</v>
      </c>
      <c r="AS9" s="78">
        <f>SUM(AQ9:AR9)</f>
        <v>161</v>
      </c>
      <c r="AT9" s="28">
        <f t="shared" si="8"/>
        <v>0.44099378881987578</v>
      </c>
      <c r="AU9" s="138">
        <f t="shared" si="18"/>
        <v>0.55900621118012417</v>
      </c>
      <c r="AV9" s="78">
        <v>73</v>
      </c>
      <c r="AW9" s="78">
        <v>98</v>
      </c>
      <c r="AX9" s="78">
        <f>SUM(AV9:AW9)</f>
        <v>171</v>
      </c>
      <c r="AY9" s="28">
        <f t="shared" si="9"/>
        <v>0.42690058479532161</v>
      </c>
      <c r="AZ9" s="138">
        <f t="shared" si="19"/>
        <v>0.57309941520467833</v>
      </c>
    </row>
    <row r="10" spans="1:52" ht="18" customHeight="1" x14ac:dyDescent="0.3">
      <c r="A10" s="33"/>
      <c r="B10" s="25" t="s">
        <v>44</v>
      </c>
      <c r="C10" s="78">
        <v>9</v>
      </c>
      <c r="D10" s="78">
        <v>18</v>
      </c>
      <c r="E10" s="78">
        <v>27</v>
      </c>
      <c r="F10" s="28">
        <f t="shared" si="0"/>
        <v>0.33333333333333331</v>
      </c>
      <c r="G10" s="137">
        <f t="shared" si="10"/>
        <v>0.66666666666666663</v>
      </c>
      <c r="H10" s="78">
        <v>11</v>
      </c>
      <c r="I10" s="78">
        <v>21</v>
      </c>
      <c r="J10" s="78">
        <f>SUM(H10:I10)</f>
        <v>32</v>
      </c>
      <c r="K10" s="28">
        <f t="shared" si="1"/>
        <v>0.34375</v>
      </c>
      <c r="L10" s="137">
        <f t="shared" si="11"/>
        <v>0.65625</v>
      </c>
      <c r="M10" s="78">
        <v>8</v>
      </c>
      <c r="N10" s="78">
        <v>21</v>
      </c>
      <c r="O10" s="78">
        <f>SUM(M10:N10)</f>
        <v>29</v>
      </c>
      <c r="P10" s="28">
        <f t="shared" si="2"/>
        <v>0.27586206896551724</v>
      </c>
      <c r="Q10" s="137">
        <f t="shared" si="12"/>
        <v>0.72413793103448276</v>
      </c>
      <c r="R10" s="78">
        <v>11</v>
      </c>
      <c r="S10" s="78">
        <v>20</v>
      </c>
      <c r="T10" s="78">
        <v>31</v>
      </c>
      <c r="U10" s="28">
        <f t="shared" si="3"/>
        <v>0.35483870967741937</v>
      </c>
      <c r="V10" s="137">
        <f t="shared" si="13"/>
        <v>0.64516129032258063</v>
      </c>
      <c r="W10" s="78">
        <v>12</v>
      </c>
      <c r="X10" s="78">
        <v>22</v>
      </c>
      <c r="Y10" s="78">
        <f>SUM(W10:X10)</f>
        <v>34</v>
      </c>
      <c r="Z10" s="28">
        <f t="shared" si="4"/>
        <v>0.35294117647058826</v>
      </c>
      <c r="AA10" s="137">
        <f t="shared" si="14"/>
        <v>0.6470588235294118</v>
      </c>
      <c r="AB10" s="78">
        <v>11</v>
      </c>
      <c r="AC10" s="78">
        <v>20</v>
      </c>
      <c r="AD10" s="78">
        <f>SUM(AB10:AC10)</f>
        <v>31</v>
      </c>
      <c r="AE10" s="28">
        <f t="shared" si="5"/>
        <v>0.35483870967741937</v>
      </c>
      <c r="AF10" s="137">
        <f t="shared" si="15"/>
        <v>0.64516129032258063</v>
      </c>
      <c r="AG10" s="78">
        <v>12</v>
      </c>
      <c r="AH10" s="78">
        <v>17</v>
      </c>
      <c r="AI10" s="78">
        <f>SUM(AG10:AH10)</f>
        <v>29</v>
      </c>
      <c r="AJ10" s="28">
        <f t="shared" si="6"/>
        <v>0.41379310344827586</v>
      </c>
      <c r="AK10" s="137">
        <f t="shared" si="16"/>
        <v>0.58620689655172409</v>
      </c>
      <c r="AL10" s="78">
        <v>15</v>
      </c>
      <c r="AM10" s="78">
        <v>22</v>
      </c>
      <c r="AN10" s="78">
        <f>SUM(AL10:AM10)</f>
        <v>37</v>
      </c>
      <c r="AO10" s="28">
        <f t="shared" si="7"/>
        <v>0.40540540540540543</v>
      </c>
      <c r="AP10" s="137">
        <f t="shared" si="17"/>
        <v>0.59459459459459463</v>
      </c>
      <c r="AQ10" s="78">
        <v>15</v>
      </c>
      <c r="AR10" s="78">
        <v>21</v>
      </c>
      <c r="AS10" s="78">
        <f>SUM(AQ10:AR10)</f>
        <v>36</v>
      </c>
      <c r="AT10" s="28">
        <f t="shared" si="8"/>
        <v>0.41666666666666669</v>
      </c>
      <c r="AU10" s="138">
        <f t="shared" si="18"/>
        <v>0.58333333333333337</v>
      </c>
      <c r="AV10" s="78">
        <v>17</v>
      </c>
      <c r="AW10" s="78">
        <v>19</v>
      </c>
      <c r="AX10" s="78">
        <f>SUM(AV10:AW10)</f>
        <v>36</v>
      </c>
      <c r="AY10" s="28">
        <f t="shared" si="9"/>
        <v>0.47222222222222221</v>
      </c>
      <c r="AZ10" s="138">
        <f t="shared" si="19"/>
        <v>0.52777777777777779</v>
      </c>
    </row>
    <row r="11" spans="1:52" ht="18" customHeight="1" x14ac:dyDescent="0.3">
      <c r="A11" s="33"/>
      <c r="B11" s="25" t="s">
        <v>45</v>
      </c>
      <c r="C11" s="78">
        <v>4</v>
      </c>
      <c r="D11" s="78">
        <v>28</v>
      </c>
      <c r="E11" s="78">
        <v>32</v>
      </c>
      <c r="F11" s="28">
        <f t="shared" si="0"/>
        <v>0.125</v>
      </c>
      <c r="G11" s="137">
        <f t="shared" si="10"/>
        <v>0.875</v>
      </c>
      <c r="H11" s="78">
        <v>5</v>
      </c>
      <c r="I11" s="78">
        <v>32</v>
      </c>
      <c r="J11" s="78">
        <f>SUM(H11:I11)</f>
        <v>37</v>
      </c>
      <c r="K11" s="28">
        <f t="shared" si="1"/>
        <v>0.13513513513513514</v>
      </c>
      <c r="L11" s="137">
        <f t="shared" si="11"/>
        <v>0.86486486486486491</v>
      </c>
      <c r="M11" s="78">
        <v>6</v>
      </c>
      <c r="N11" s="78">
        <v>32</v>
      </c>
      <c r="O11" s="78">
        <f>SUM(M11:N11)</f>
        <v>38</v>
      </c>
      <c r="P11" s="28">
        <f t="shared" si="2"/>
        <v>0.15789473684210525</v>
      </c>
      <c r="Q11" s="137">
        <f t="shared" si="12"/>
        <v>0.84210526315789469</v>
      </c>
      <c r="R11" s="78">
        <v>7</v>
      </c>
      <c r="S11" s="78">
        <v>33</v>
      </c>
      <c r="T11" s="78">
        <v>40</v>
      </c>
      <c r="U11" s="28">
        <f t="shared" si="3"/>
        <v>0.17499999999999999</v>
      </c>
      <c r="V11" s="137">
        <f t="shared" si="13"/>
        <v>0.82499999999999996</v>
      </c>
      <c r="W11" s="78">
        <v>7</v>
      </c>
      <c r="X11" s="78">
        <v>33</v>
      </c>
      <c r="Y11" s="78">
        <f>SUM(W11:X11)</f>
        <v>40</v>
      </c>
      <c r="Z11" s="28">
        <f t="shared" si="4"/>
        <v>0.17499999999999999</v>
      </c>
      <c r="AA11" s="137">
        <f t="shared" si="14"/>
        <v>0.82499999999999996</v>
      </c>
      <c r="AB11" s="78">
        <v>9</v>
      </c>
      <c r="AC11" s="78">
        <v>35</v>
      </c>
      <c r="AD11" s="78">
        <f>SUM(AB11:AC11)</f>
        <v>44</v>
      </c>
      <c r="AE11" s="28">
        <f t="shared" si="5"/>
        <v>0.20454545454545456</v>
      </c>
      <c r="AF11" s="137">
        <f t="shared" si="15"/>
        <v>0.79545454545454541</v>
      </c>
      <c r="AG11" s="78">
        <v>9</v>
      </c>
      <c r="AH11" s="78">
        <v>37</v>
      </c>
      <c r="AI11" s="78">
        <f>SUM(AG11:AH11)</f>
        <v>46</v>
      </c>
      <c r="AJ11" s="28">
        <f t="shared" si="6"/>
        <v>0.19565217391304349</v>
      </c>
      <c r="AK11" s="137">
        <f t="shared" si="16"/>
        <v>0.80434782608695654</v>
      </c>
      <c r="AL11" s="78">
        <v>7</v>
      </c>
      <c r="AM11" s="78">
        <v>35</v>
      </c>
      <c r="AN11" s="78">
        <f>SUM(AL11:AM11)</f>
        <v>42</v>
      </c>
      <c r="AO11" s="28">
        <f t="shared" si="7"/>
        <v>0.16666666666666666</v>
      </c>
      <c r="AP11" s="137">
        <f t="shared" si="17"/>
        <v>0.83333333333333337</v>
      </c>
      <c r="AQ11" s="78">
        <v>8</v>
      </c>
      <c r="AR11" s="78">
        <v>38</v>
      </c>
      <c r="AS11" s="78">
        <f>SUM(AQ11:AR11)</f>
        <v>46</v>
      </c>
      <c r="AT11" s="28">
        <f t="shared" si="8"/>
        <v>0.17391304347826086</v>
      </c>
      <c r="AU11" s="138">
        <f t="shared" si="18"/>
        <v>0.82608695652173914</v>
      </c>
      <c r="AV11" s="78">
        <v>8</v>
      </c>
      <c r="AW11" s="78">
        <v>40</v>
      </c>
      <c r="AX11" s="78">
        <f>SUM(AV11:AW11)</f>
        <v>48</v>
      </c>
      <c r="AY11" s="28">
        <f t="shared" si="9"/>
        <v>0.16666666666666666</v>
      </c>
      <c r="AZ11" s="138">
        <f t="shared" si="19"/>
        <v>0.83333333333333337</v>
      </c>
    </row>
    <row r="12" spans="1:52" s="16" customFormat="1" ht="18" customHeight="1" x14ac:dyDescent="0.3">
      <c r="A12" s="33"/>
      <c r="B12" s="123" t="s">
        <v>23</v>
      </c>
      <c r="C12" s="97">
        <f>SUM(C9:C11)</f>
        <v>36</v>
      </c>
      <c r="D12" s="97">
        <f>SUM(D9:D11)</f>
        <v>103</v>
      </c>
      <c r="E12" s="97">
        <f>SUM(E9:E11)</f>
        <v>139</v>
      </c>
      <c r="F12" s="30">
        <f t="shared" si="0"/>
        <v>0.25899280575539568</v>
      </c>
      <c r="G12" s="139">
        <f t="shared" si="10"/>
        <v>0.74100719424460426</v>
      </c>
      <c r="H12" s="97">
        <f>SUM(H9:H11)</f>
        <v>43</v>
      </c>
      <c r="I12" s="97">
        <f>SUM(I9:I11)</f>
        <v>121</v>
      </c>
      <c r="J12" s="97">
        <f>SUM(J9:J11)</f>
        <v>164</v>
      </c>
      <c r="K12" s="140">
        <f t="shared" si="1"/>
        <v>0.26219512195121952</v>
      </c>
      <c r="L12" s="139">
        <f t="shared" si="11"/>
        <v>0.73780487804878048</v>
      </c>
      <c r="M12" s="97">
        <f>SUM(M9:M11)</f>
        <v>39</v>
      </c>
      <c r="N12" s="97">
        <f>SUM(N9:N11)</f>
        <v>106</v>
      </c>
      <c r="O12" s="97">
        <f>SUM(O9:O11)</f>
        <v>145</v>
      </c>
      <c r="P12" s="140">
        <f t="shared" si="2"/>
        <v>0.26896551724137929</v>
      </c>
      <c r="Q12" s="139">
        <f t="shared" si="12"/>
        <v>0.73103448275862071</v>
      </c>
      <c r="R12" s="97">
        <v>43</v>
      </c>
      <c r="S12" s="97">
        <v>108</v>
      </c>
      <c r="T12" s="97">
        <f>R12+S12</f>
        <v>151</v>
      </c>
      <c r="U12" s="140">
        <f t="shared" si="3"/>
        <v>0.28476821192052981</v>
      </c>
      <c r="V12" s="139">
        <f t="shared" si="13"/>
        <v>0.71523178807947019</v>
      </c>
      <c r="W12" s="97">
        <v>45</v>
      </c>
      <c r="X12" s="97">
        <v>113</v>
      </c>
      <c r="Y12" s="97">
        <f>W12+X12</f>
        <v>158</v>
      </c>
      <c r="Z12" s="140">
        <f t="shared" si="4"/>
        <v>0.2848101265822785</v>
      </c>
      <c r="AA12" s="139">
        <f t="shared" si="14"/>
        <v>0.71518987341772156</v>
      </c>
      <c r="AB12" s="97">
        <v>51</v>
      </c>
      <c r="AC12" s="97">
        <v>109</v>
      </c>
      <c r="AD12" s="97">
        <f>AB12+AC12</f>
        <v>160</v>
      </c>
      <c r="AE12" s="140">
        <f t="shared" si="5"/>
        <v>0.31874999999999998</v>
      </c>
      <c r="AF12" s="139">
        <f t="shared" si="15"/>
        <v>0.68125000000000002</v>
      </c>
      <c r="AG12" s="97">
        <v>96</v>
      </c>
      <c r="AH12" s="97">
        <v>144</v>
      </c>
      <c r="AI12" s="97">
        <v>240</v>
      </c>
      <c r="AJ12" s="140">
        <f t="shared" si="6"/>
        <v>0.4</v>
      </c>
      <c r="AK12" s="139">
        <f t="shared" si="16"/>
        <v>0.6</v>
      </c>
      <c r="AL12" s="97">
        <v>95</v>
      </c>
      <c r="AM12" s="97">
        <v>152</v>
      </c>
      <c r="AN12" s="97">
        <f>AL12+AM12</f>
        <v>247</v>
      </c>
      <c r="AO12" s="140">
        <f t="shared" si="7"/>
        <v>0.38461538461538464</v>
      </c>
      <c r="AP12" s="139">
        <f t="shared" si="17"/>
        <v>0.61538461538461542</v>
      </c>
      <c r="AQ12" s="97">
        <v>94</v>
      </c>
      <c r="AR12" s="97">
        <v>149</v>
      </c>
      <c r="AS12" s="97">
        <f>AQ12+AR12</f>
        <v>243</v>
      </c>
      <c r="AT12" s="140">
        <f t="shared" si="8"/>
        <v>0.38683127572016462</v>
      </c>
      <c r="AU12" s="37">
        <f t="shared" si="18"/>
        <v>0.61316872427983538</v>
      </c>
      <c r="AV12" s="97">
        <v>98</v>
      </c>
      <c r="AW12" s="97">
        <v>157</v>
      </c>
      <c r="AX12" s="97">
        <f>AV12+AW12</f>
        <v>255</v>
      </c>
      <c r="AY12" s="140">
        <f t="shared" si="9"/>
        <v>0.3843137254901961</v>
      </c>
      <c r="AZ12" s="37">
        <f t="shared" si="19"/>
        <v>0.61568627450980395</v>
      </c>
    </row>
    <row r="13" spans="1:52" ht="18" customHeight="1" x14ac:dyDescent="0.3">
      <c r="A13" s="25" t="s">
        <v>11</v>
      </c>
      <c r="B13" s="25" t="s">
        <v>43</v>
      </c>
      <c r="C13" s="78">
        <v>35</v>
      </c>
      <c r="D13" s="78">
        <v>132</v>
      </c>
      <c r="E13" s="78">
        <v>167</v>
      </c>
      <c r="F13" s="28">
        <f t="shared" si="0"/>
        <v>0.20958083832335328</v>
      </c>
      <c r="G13" s="137">
        <f t="shared" si="10"/>
        <v>0.79041916167664672</v>
      </c>
      <c r="H13" s="78">
        <v>31</v>
      </c>
      <c r="I13" s="78">
        <v>127</v>
      </c>
      <c r="J13" s="78">
        <f>SUM(H13:I13)</f>
        <v>158</v>
      </c>
      <c r="K13" s="28">
        <f t="shared" si="1"/>
        <v>0.19620253164556961</v>
      </c>
      <c r="L13" s="137">
        <f t="shared" si="11"/>
        <v>0.80379746835443033</v>
      </c>
      <c r="M13" s="78">
        <v>38</v>
      </c>
      <c r="N13" s="78">
        <v>137</v>
      </c>
      <c r="O13" s="78">
        <f>SUM(M13:N13)</f>
        <v>175</v>
      </c>
      <c r="P13" s="28">
        <f t="shared" si="2"/>
        <v>0.21714285714285714</v>
      </c>
      <c r="Q13" s="137">
        <f t="shared" si="12"/>
        <v>0.78285714285714281</v>
      </c>
      <c r="R13" s="78">
        <v>42</v>
      </c>
      <c r="S13" s="78">
        <v>142</v>
      </c>
      <c r="T13" s="78">
        <f>SUM(R13:S13)</f>
        <v>184</v>
      </c>
      <c r="U13" s="28">
        <f t="shared" si="3"/>
        <v>0.22826086956521738</v>
      </c>
      <c r="V13" s="137">
        <f t="shared" si="13"/>
        <v>0.77173913043478259</v>
      </c>
      <c r="W13" s="78">
        <v>43</v>
      </c>
      <c r="X13" s="78">
        <v>125</v>
      </c>
      <c r="Y13" s="78">
        <f>SUM(W13:X13)</f>
        <v>168</v>
      </c>
      <c r="Z13" s="28">
        <f t="shared" si="4"/>
        <v>0.25595238095238093</v>
      </c>
      <c r="AA13" s="137">
        <f t="shared" si="14"/>
        <v>0.74404761904761907</v>
      </c>
      <c r="AB13" s="78">
        <v>44</v>
      </c>
      <c r="AC13" s="78">
        <v>129</v>
      </c>
      <c r="AD13" s="78">
        <f>SUM(AB13:AC13)</f>
        <v>173</v>
      </c>
      <c r="AE13" s="28">
        <f t="shared" si="5"/>
        <v>0.25433526011560692</v>
      </c>
      <c r="AF13" s="137">
        <f t="shared" si="15"/>
        <v>0.74566473988439308</v>
      </c>
      <c r="AG13" s="78">
        <v>46</v>
      </c>
      <c r="AH13" s="78">
        <v>140</v>
      </c>
      <c r="AI13" s="78">
        <f>SUM(AG13:AH13)</f>
        <v>186</v>
      </c>
      <c r="AJ13" s="28">
        <f t="shared" si="6"/>
        <v>0.24731182795698925</v>
      </c>
      <c r="AK13" s="137">
        <f t="shared" si="16"/>
        <v>0.75268817204301075</v>
      </c>
      <c r="AL13" s="78">
        <v>47</v>
      </c>
      <c r="AM13" s="78">
        <v>129</v>
      </c>
      <c r="AN13" s="78">
        <f>SUM(AL13:AM13)</f>
        <v>176</v>
      </c>
      <c r="AO13" s="28">
        <f t="shared" si="7"/>
        <v>0.26704545454545453</v>
      </c>
      <c r="AP13" s="137">
        <f t="shared" si="17"/>
        <v>0.73295454545454541</v>
      </c>
      <c r="AQ13" s="78">
        <v>52</v>
      </c>
      <c r="AR13" s="78">
        <v>138</v>
      </c>
      <c r="AS13" s="78">
        <f>SUM(AQ13:AR13)</f>
        <v>190</v>
      </c>
      <c r="AT13" s="28">
        <f t="shared" si="8"/>
        <v>0.27368421052631581</v>
      </c>
      <c r="AU13" s="138">
        <f t="shared" si="18"/>
        <v>0.72631578947368425</v>
      </c>
      <c r="AV13" s="78">
        <v>49</v>
      </c>
      <c r="AW13" s="78">
        <v>122</v>
      </c>
      <c r="AX13" s="78">
        <f>SUM(AV13:AW13)</f>
        <v>171</v>
      </c>
      <c r="AY13" s="28">
        <f t="shared" si="9"/>
        <v>0.28654970760233917</v>
      </c>
      <c r="AZ13" s="138">
        <f t="shared" si="19"/>
        <v>0.71345029239766078</v>
      </c>
    </row>
    <row r="14" spans="1:52" ht="18" customHeight="1" x14ac:dyDescent="0.3">
      <c r="A14" s="33"/>
      <c r="B14" s="25" t="s">
        <v>44</v>
      </c>
      <c r="C14" s="78">
        <v>8</v>
      </c>
      <c r="D14" s="78">
        <v>21</v>
      </c>
      <c r="E14" s="78">
        <v>29</v>
      </c>
      <c r="F14" s="28">
        <f t="shared" si="0"/>
        <v>0.27586206896551724</v>
      </c>
      <c r="G14" s="137">
        <f t="shared" si="10"/>
        <v>0.72413793103448276</v>
      </c>
      <c r="H14" s="78">
        <v>8</v>
      </c>
      <c r="I14" s="78">
        <v>20</v>
      </c>
      <c r="J14" s="78">
        <f>SUM(H14:I14)</f>
        <v>28</v>
      </c>
      <c r="K14" s="28">
        <f t="shared" si="1"/>
        <v>0.2857142857142857</v>
      </c>
      <c r="L14" s="137">
        <f t="shared" si="11"/>
        <v>0.7142857142857143</v>
      </c>
      <c r="M14" s="78">
        <v>9</v>
      </c>
      <c r="N14" s="78">
        <v>19</v>
      </c>
      <c r="O14" s="78">
        <f>SUM(M14:N14)</f>
        <v>28</v>
      </c>
      <c r="P14" s="28">
        <f t="shared" si="2"/>
        <v>0.32142857142857145</v>
      </c>
      <c r="Q14" s="137">
        <f t="shared" si="12"/>
        <v>0.6785714285714286</v>
      </c>
      <c r="R14" s="78">
        <v>8</v>
      </c>
      <c r="S14" s="78">
        <v>23</v>
      </c>
      <c r="T14" s="78">
        <f>SUM(R14:S14)</f>
        <v>31</v>
      </c>
      <c r="U14" s="28">
        <f t="shared" si="3"/>
        <v>0.25806451612903225</v>
      </c>
      <c r="V14" s="137">
        <f t="shared" si="13"/>
        <v>0.74193548387096775</v>
      </c>
      <c r="W14" s="78">
        <v>8</v>
      </c>
      <c r="X14" s="78">
        <v>23</v>
      </c>
      <c r="Y14" s="78">
        <f>SUM(W14:X14)</f>
        <v>31</v>
      </c>
      <c r="Z14" s="28">
        <f t="shared" si="4"/>
        <v>0.25806451612903225</v>
      </c>
      <c r="AA14" s="137">
        <f t="shared" si="14"/>
        <v>0.74193548387096775</v>
      </c>
      <c r="AB14" s="78">
        <v>9</v>
      </c>
      <c r="AC14" s="78">
        <v>23</v>
      </c>
      <c r="AD14" s="78">
        <f>SUM(AB14:AC14)</f>
        <v>32</v>
      </c>
      <c r="AE14" s="28">
        <f t="shared" si="5"/>
        <v>0.28125</v>
      </c>
      <c r="AF14" s="137">
        <f t="shared" si="15"/>
        <v>0.71875</v>
      </c>
      <c r="AG14" s="78">
        <v>9</v>
      </c>
      <c r="AH14" s="78">
        <v>23</v>
      </c>
      <c r="AI14" s="78">
        <f>SUM(AG14:AH14)</f>
        <v>32</v>
      </c>
      <c r="AJ14" s="28">
        <f t="shared" si="6"/>
        <v>0.28125</v>
      </c>
      <c r="AK14" s="137">
        <f t="shared" si="16"/>
        <v>0.71875</v>
      </c>
      <c r="AL14" s="78">
        <v>9</v>
      </c>
      <c r="AM14" s="78">
        <v>23</v>
      </c>
      <c r="AN14" s="78">
        <f>SUM(AL14:AM14)</f>
        <v>32</v>
      </c>
      <c r="AO14" s="28">
        <f t="shared" si="7"/>
        <v>0.28125</v>
      </c>
      <c r="AP14" s="137">
        <f t="shared" si="17"/>
        <v>0.71875</v>
      </c>
      <c r="AQ14" s="78">
        <v>9</v>
      </c>
      <c r="AR14" s="78">
        <v>29</v>
      </c>
      <c r="AS14" s="78">
        <f>SUM(AQ14:AR14)</f>
        <v>38</v>
      </c>
      <c r="AT14" s="28">
        <f t="shared" si="8"/>
        <v>0.23684210526315788</v>
      </c>
      <c r="AU14" s="138">
        <f t="shared" si="18"/>
        <v>0.76315789473684215</v>
      </c>
      <c r="AV14" s="78">
        <v>9</v>
      </c>
      <c r="AW14" s="78">
        <v>30</v>
      </c>
      <c r="AX14" s="78">
        <f>SUM(AV14:AW14)</f>
        <v>39</v>
      </c>
      <c r="AY14" s="28">
        <f t="shared" si="9"/>
        <v>0.23076923076923078</v>
      </c>
      <c r="AZ14" s="138">
        <f t="shared" si="19"/>
        <v>0.76923076923076927</v>
      </c>
    </row>
    <row r="15" spans="1:52" ht="18" customHeight="1" x14ac:dyDescent="0.3">
      <c r="A15" s="33"/>
      <c r="B15" s="25" t="s">
        <v>45</v>
      </c>
      <c r="C15" s="78">
        <v>2</v>
      </c>
      <c r="D15" s="78">
        <v>15</v>
      </c>
      <c r="E15" s="78">
        <v>17</v>
      </c>
      <c r="F15" s="28">
        <f t="shared" si="0"/>
        <v>0.11764705882352941</v>
      </c>
      <c r="G15" s="137">
        <f t="shared" si="10"/>
        <v>0.88235294117647056</v>
      </c>
      <c r="H15" s="78">
        <v>2</v>
      </c>
      <c r="I15" s="78">
        <v>16</v>
      </c>
      <c r="J15" s="78">
        <f>SUM(H15:I15)</f>
        <v>18</v>
      </c>
      <c r="K15" s="28">
        <f t="shared" si="1"/>
        <v>0.1111111111111111</v>
      </c>
      <c r="L15" s="137">
        <f t="shared" si="11"/>
        <v>0.88888888888888884</v>
      </c>
      <c r="M15" s="78">
        <v>2</v>
      </c>
      <c r="N15" s="78">
        <v>17</v>
      </c>
      <c r="O15" s="78">
        <f>SUM(M15:N15)</f>
        <v>19</v>
      </c>
      <c r="P15" s="28">
        <f t="shared" si="2"/>
        <v>0.10526315789473684</v>
      </c>
      <c r="Q15" s="137">
        <f t="shared" si="12"/>
        <v>0.89473684210526316</v>
      </c>
      <c r="R15" s="78">
        <v>2</v>
      </c>
      <c r="S15" s="78">
        <v>19</v>
      </c>
      <c r="T15" s="78">
        <f>SUM(R15:S15)</f>
        <v>21</v>
      </c>
      <c r="U15" s="28">
        <f t="shared" si="3"/>
        <v>9.5238095238095233E-2</v>
      </c>
      <c r="V15" s="137">
        <f t="shared" si="13"/>
        <v>0.90476190476190477</v>
      </c>
      <c r="W15" s="78">
        <v>2</v>
      </c>
      <c r="X15" s="78">
        <v>19</v>
      </c>
      <c r="Y15" s="78">
        <f>SUM(W15:X15)</f>
        <v>21</v>
      </c>
      <c r="Z15" s="28">
        <f t="shared" si="4"/>
        <v>9.5238095238095233E-2</v>
      </c>
      <c r="AA15" s="137">
        <f t="shared" si="14"/>
        <v>0.90476190476190477</v>
      </c>
      <c r="AB15" s="78">
        <v>2</v>
      </c>
      <c r="AC15" s="78">
        <v>18</v>
      </c>
      <c r="AD15" s="78">
        <f>SUM(AB15:AC15)</f>
        <v>20</v>
      </c>
      <c r="AE15" s="28">
        <f t="shared" si="5"/>
        <v>0.1</v>
      </c>
      <c r="AF15" s="137">
        <f t="shared" si="15"/>
        <v>0.9</v>
      </c>
      <c r="AG15" s="78">
        <v>2</v>
      </c>
      <c r="AH15" s="78">
        <v>17</v>
      </c>
      <c r="AI15" s="78">
        <f>SUM(AG15:AH15)</f>
        <v>19</v>
      </c>
      <c r="AJ15" s="28">
        <f t="shared" si="6"/>
        <v>0.10526315789473684</v>
      </c>
      <c r="AK15" s="137">
        <f t="shared" si="16"/>
        <v>0.89473684210526316</v>
      </c>
      <c r="AL15" s="78">
        <v>2</v>
      </c>
      <c r="AM15" s="78">
        <v>17</v>
      </c>
      <c r="AN15" s="78">
        <f>SUM(AL15:AM15)</f>
        <v>19</v>
      </c>
      <c r="AO15" s="28">
        <f t="shared" si="7"/>
        <v>0.10526315789473684</v>
      </c>
      <c r="AP15" s="137">
        <f t="shared" si="17"/>
        <v>0.89473684210526316</v>
      </c>
      <c r="AQ15" s="78">
        <v>2</v>
      </c>
      <c r="AR15" s="78">
        <v>13</v>
      </c>
      <c r="AS15" s="78">
        <f>SUM(AQ15:AR15)</f>
        <v>15</v>
      </c>
      <c r="AT15" s="28">
        <f t="shared" si="8"/>
        <v>0.13333333333333333</v>
      </c>
      <c r="AU15" s="138">
        <f t="shared" si="18"/>
        <v>0.8666666666666667</v>
      </c>
      <c r="AV15" s="78">
        <v>2</v>
      </c>
      <c r="AW15" s="78">
        <v>15</v>
      </c>
      <c r="AX15" s="78">
        <f>SUM(AV15:AW15)</f>
        <v>17</v>
      </c>
      <c r="AY15" s="28">
        <f t="shared" si="9"/>
        <v>0.11764705882352941</v>
      </c>
      <c r="AZ15" s="138">
        <f t="shared" si="19"/>
        <v>0.88235294117647056</v>
      </c>
    </row>
    <row r="16" spans="1:52" s="16" customFormat="1" ht="18" customHeight="1" x14ac:dyDescent="0.3">
      <c r="A16" s="33"/>
      <c r="B16" s="123" t="s">
        <v>23</v>
      </c>
      <c r="C16" s="97">
        <f>SUM(C13:C15)</f>
        <v>45</v>
      </c>
      <c r="D16" s="97">
        <f>SUM(D13:D15)</f>
        <v>168</v>
      </c>
      <c r="E16" s="97">
        <f>SUM(E13:E15)</f>
        <v>213</v>
      </c>
      <c r="F16" s="30">
        <f t="shared" si="0"/>
        <v>0.21126760563380281</v>
      </c>
      <c r="G16" s="139">
        <f t="shared" si="10"/>
        <v>0.78873239436619713</v>
      </c>
      <c r="H16" s="97">
        <f>SUM(H13:H15)</f>
        <v>41</v>
      </c>
      <c r="I16" s="97">
        <f>SUM(I13:I15)</f>
        <v>163</v>
      </c>
      <c r="J16" s="97">
        <f>SUM(J13:J15)</f>
        <v>204</v>
      </c>
      <c r="K16" s="140">
        <f t="shared" si="1"/>
        <v>0.20098039215686275</v>
      </c>
      <c r="L16" s="139">
        <f t="shared" si="11"/>
        <v>0.7990196078431373</v>
      </c>
      <c r="M16" s="97">
        <f>SUM(M13:M15)</f>
        <v>49</v>
      </c>
      <c r="N16" s="97">
        <f>SUM(N13:N15)</f>
        <v>173</v>
      </c>
      <c r="O16" s="97">
        <f>SUM(O13:O15)</f>
        <v>222</v>
      </c>
      <c r="P16" s="140">
        <f t="shared" si="2"/>
        <v>0.22072072072072071</v>
      </c>
      <c r="Q16" s="139">
        <f t="shared" si="12"/>
        <v>0.77927927927927931</v>
      </c>
      <c r="R16" s="97">
        <v>52</v>
      </c>
      <c r="S16" s="97">
        <v>184</v>
      </c>
      <c r="T16" s="97">
        <f>R16+S16</f>
        <v>236</v>
      </c>
      <c r="U16" s="140">
        <f t="shared" si="3"/>
        <v>0.22033898305084745</v>
      </c>
      <c r="V16" s="139">
        <f t="shared" si="13"/>
        <v>0.77966101694915257</v>
      </c>
      <c r="W16" s="97">
        <v>53</v>
      </c>
      <c r="X16" s="97">
        <v>167</v>
      </c>
      <c r="Y16" s="97">
        <f>W16+X16</f>
        <v>220</v>
      </c>
      <c r="Z16" s="140">
        <f t="shared" si="4"/>
        <v>0.24090909090909091</v>
      </c>
      <c r="AA16" s="139">
        <f t="shared" si="14"/>
        <v>0.75909090909090904</v>
      </c>
      <c r="AB16" s="97">
        <v>55</v>
      </c>
      <c r="AC16" s="97">
        <v>170</v>
      </c>
      <c r="AD16" s="97">
        <f>AB16+AC16</f>
        <v>225</v>
      </c>
      <c r="AE16" s="140">
        <f t="shared" si="5"/>
        <v>0.24444444444444444</v>
      </c>
      <c r="AF16" s="139">
        <f t="shared" si="15"/>
        <v>0.75555555555555554</v>
      </c>
      <c r="AG16" s="97">
        <v>57</v>
      </c>
      <c r="AH16" s="97">
        <v>180</v>
      </c>
      <c r="AI16" s="97">
        <f>AG16+AH16</f>
        <v>237</v>
      </c>
      <c r="AJ16" s="140">
        <f t="shared" si="6"/>
        <v>0.24050632911392406</v>
      </c>
      <c r="AK16" s="139">
        <f t="shared" si="16"/>
        <v>0.759493670886076</v>
      </c>
      <c r="AL16" s="97">
        <v>58</v>
      </c>
      <c r="AM16" s="97">
        <v>169</v>
      </c>
      <c r="AN16" s="97">
        <f>AL16+AM16</f>
        <v>227</v>
      </c>
      <c r="AO16" s="140">
        <f t="shared" si="7"/>
        <v>0.25550660792951541</v>
      </c>
      <c r="AP16" s="139">
        <f t="shared" si="17"/>
        <v>0.74449339207048459</v>
      </c>
      <c r="AQ16" s="97">
        <v>63</v>
      </c>
      <c r="AR16" s="97">
        <v>180</v>
      </c>
      <c r="AS16" s="97">
        <f>AQ16+AR16</f>
        <v>243</v>
      </c>
      <c r="AT16" s="140">
        <f t="shared" si="8"/>
        <v>0.25925925925925924</v>
      </c>
      <c r="AU16" s="37">
        <f t="shared" si="18"/>
        <v>0.7407407407407407</v>
      </c>
      <c r="AV16" s="97">
        <v>60</v>
      </c>
      <c r="AW16" s="97">
        <v>167</v>
      </c>
      <c r="AX16" s="97">
        <f>AV16+AW16</f>
        <v>227</v>
      </c>
      <c r="AY16" s="140">
        <f t="shared" si="9"/>
        <v>0.26431718061674009</v>
      </c>
      <c r="AZ16" s="37">
        <f t="shared" si="19"/>
        <v>0.73568281938325997</v>
      </c>
    </row>
    <row r="17" spans="1:52" ht="18" customHeight="1" x14ac:dyDescent="0.3">
      <c r="A17" s="25" t="s">
        <v>12</v>
      </c>
      <c r="B17" s="25" t="s">
        <v>43</v>
      </c>
      <c r="C17" s="78">
        <v>487</v>
      </c>
      <c r="D17" s="78">
        <v>887</v>
      </c>
      <c r="E17" s="78">
        <v>1374</v>
      </c>
      <c r="F17" s="28">
        <f t="shared" si="0"/>
        <v>0.35443959243085882</v>
      </c>
      <c r="G17" s="137">
        <f t="shared" si="10"/>
        <v>0.64556040756914124</v>
      </c>
      <c r="H17" s="78">
        <v>517</v>
      </c>
      <c r="I17" s="78">
        <v>835</v>
      </c>
      <c r="J17" s="78">
        <f>SUM(H17:I17)</f>
        <v>1352</v>
      </c>
      <c r="K17" s="28">
        <f t="shared" si="1"/>
        <v>0.38239644970414199</v>
      </c>
      <c r="L17" s="137">
        <f t="shared" si="11"/>
        <v>0.61760355029585801</v>
      </c>
      <c r="M17" s="78">
        <v>538</v>
      </c>
      <c r="N17" s="78">
        <v>844</v>
      </c>
      <c r="O17" s="78">
        <f>SUM(M17:N17)</f>
        <v>1382</v>
      </c>
      <c r="P17" s="28">
        <f t="shared" si="2"/>
        <v>0.38929088277858176</v>
      </c>
      <c r="Q17" s="137">
        <f t="shared" si="12"/>
        <v>0.61070911722141819</v>
      </c>
      <c r="R17" s="78">
        <v>595</v>
      </c>
      <c r="S17" s="78">
        <v>864</v>
      </c>
      <c r="T17" s="78">
        <f>SUM(R17:S17)</f>
        <v>1459</v>
      </c>
      <c r="U17" s="28">
        <f t="shared" si="3"/>
        <v>0.40781357093899934</v>
      </c>
      <c r="V17" s="137">
        <f t="shared" si="13"/>
        <v>0.59218642906100072</v>
      </c>
      <c r="W17" s="78">
        <v>566</v>
      </c>
      <c r="X17" s="78">
        <v>793</v>
      </c>
      <c r="Y17" s="78">
        <f>SUM(W17:X17)</f>
        <v>1359</v>
      </c>
      <c r="Z17" s="28">
        <f t="shared" si="4"/>
        <v>0.41648270787343633</v>
      </c>
      <c r="AA17" s="137">
        <f t="shared" si="14"/>
        <v>0.58351729212656367</v>
      </c>
      <c r="AB17" s="78">
        <v>600</v>
      </c>
      <c r="AC17" s="78">
        <v>810</v>
      </c>
      <c r="AD17" s="78">
        <f>SUM(AB17:AC17)</f>
        <v>1410</v>
      </c>
      <c r="AE17" s="28">
        <f t="shared" si="5"/>
        <v>0.42553191489361702</v>
      </c>
      <c r="AF17" s="137">
        <f t="shared" si="15"/>
        <v>0.57446808510638303</v>
      </c>
      <c r="AG17" s="78">
        <v>642</v>
      </c>
      <c r="AH17" s="78">
        <v>830</v>
      </c>
      <c r="AI17" s="78">
        <f>SUM(AG17:AH17)</f>
        <v>1472</v>
      </c>
      <c r="AJ17" s="28">
        <f t="shared" si="6"/>
        <v>0.43614130434782611</v>
      </c>
      <c r="AK17" s="137">
        <f t="shared" si="16"/>
        <v>0.56385869565217395</v>
      </c>
      <c r="AL17" s="78">
        <v>688</v>
      </c>
      <c r="AM17" s="78">
        <v>832</v>
      </c>
      <c r="AN17" s="78">
        <f>SUM(AL17:AM17)</f>
        <v>1520</v>
      </c>
      <c r="AO17" s="28">
        <f t="shared" si="7"/>
        <v>0.45263157894736844</v>
      </c>
      <c r="AP17" s="137">
        <f t="shared" si="17"/>
        <v>0.54736842105263162</v>
      </c>
      <c r="AQ17" s="78">
        <v>874</v>
      </c>
      <c r="AR17" s="78">
        <v>1005</v>
      </c>
      <c r="AS17" s="78">
        <f>SUM(AQ17:AR17)</f>
        <v>1879</v>
      </c>
      <c r="AT17" s="28">
        <f t="shared" si="8"/>
        <v>0.46514103246407662</v>
      </c>
      <c r="AU17" s="138">
        <f t="shared" si="18"/>
        <v>0.53485896753592332</v>
      </c>
      <c r="AV17" s="78">
        <v>892</v>
      </c>
      <c r="AW17" s="78">
        <v>1012</v>
      </c>
      <c r="AX17" s="78">
        <f>SUM(AV17:AW17)</f>
        <v>1904</v>
      </c>
      <c r="AY17" s="28">
        <f t="shared" si="9"/>
        <v>0.46848739495798319</v>
      </c>
      <c r="AZ17" s="138">
        <f t="shared" si="19"/>
        <v>0.53151260504201681</v>
      </c>
    </row>
    <row r="18" spans="1:52" ht="18" customHeight="1" x14ac:dyDescent="0.3">
      <c r="A18" s="33"/>
      <c r="B18" s="25" t="s">
        <v>44</v>
      </c>
      <c r="C18" s="78">
        <v>101</v>
      </c>
      <c r="D18" s="78">
        <v>375</v>
      </c>
      <c r="E18" s="78">
        <v>476</v>
      </c>
      <c r="F18" s="28">
        <f t="shared" si="0"/>
        <v>0.21218487394957983</v>
      </c>
      <c r="G18" s="137">
        <f t="shared" si="10"/>
        <v>0.78781512605042014</v>
      </c>
      <c r="H18" s="78">
        <v>114</v>
      </c>
      <c r="I18" s="78">
        <v>377</v>
      </c>
      <c r="J18" s="78">
        <f>SUM(H18:I18)</f>
        <v>491</v>
      </c>
      <c r="K18" s="28">
        <f t="shared" si="1"/>
        <v>0.23217922606924643</v>
      </c>
      <c r="L18" s="137">
        <f t="shared" si="11"/>
        <v>0.76782077393075354</v>
      </c>
      <c r="M18" s="78">
        <v>121</v>
      </c>
      <c r="N18" s="78">
        <v>388</v>
      </c>
      <c r="O18" s="78">
        <f>SUM(M18:N18)</f>
        <v>509</v>
      </c>
      <c r="P18" s="28">
        <f t="shared" si="2"/>
        <v>0.23772102161100198</v>
      </c>
      <c r="Q18" s="137">
        <f t="shared" si="12"/>
        <v>0.76227897838899805</v>
      </c>
      <c r="R18" s="78">
        <v>144</v>
      </c>
      <c r="S18" s="78">
        <v>446</v>
      </c>
      <c r="T18" s="78">
        <f>SUM(R18:S18)</f>
        <v>590</v>
      </c>
      <c r="U18" s="28">
        <f t="shared" si="3"/>
        <v>0.2440677966101695</v>
      </c>
      <c r="V18" s="137">
        <f t="shared" si="13"/>
        <v>0.75593220338983047</v>
      </c>
      <c r="W18" s="78">
        <v>153</v>
      </c>
      <c r="X18" s="78">
        <v>474</v>
      </c>
      <c r="Y18" s="78">
        <f>SUM(W18:X18)</f>
        <v>627</v>
      </c>
      <c r="Z18" s="28">
        <f t="shared" si="4"/>
        <v>0.24401913875598086</v>
      </c>
      <c r="AA18" s="137">
        <f t="shared" si="14"/>
        <v>0.75598086124401909</v>
      </c>
      <c r="AB18" s="78">
        <v>166</v>
      </c>
      <c r="AC18" s="78">
        <v>514</v>
      </c>
      <c r="AD18" s="78">
        <f>SUM(AB18:AC18)</f>
        <v>680</v>
      </c>
      <c r="AE18" s="28">
        <f t="shared" si="5"/>
        <v>0.24411764705882352</v>
      </c>
      <c r="AF18" s="137">
        <f t="shared" si="15"/>
        <v>0.75588235294117645</v>
      </c>
      <c r="AG18" s="78">
        <v>179</v>
      </c>
      <c r="AH18" s="78">
        <v>516</v>
      </c>
      <c r="AI18" s="78">
        <f>SUM(AG18:AH18)</f>
        <v>695</v>
      </c>
      <c r="AJ18" s="28">
        <f t="shared" si="6"/>
        <v>0.25755395683453236</v>
      </c>
      <c r="AK18" s="137">
        <f t="shared" si="16"/>
        <v>0.74244604316546758</v>
      </c>
      <c r="AL18" s="78">
        <v>201</v>
      </c>
      <c r="AM18" s="78">
        <v>545</v>
      </c>
      <c r="AN18" s="78">
        <f>SUM(AL18:AM18)</f>
        <v>746</v>
      </c>
      <c r="AO18" s="28">
        <f t="shared" si="7"/>
        <v>0.26943699731903487</v>
      </c>
      <c r="AP18" s="137">
        <f t="shared" si="17"/>
        <v>0.73056300268096519</v>
      </c>
      <c r="AQ18" s="78">
        <v>206</v>
      </c>
      <c r="AR18" s="78">
        <v>574</v>
      </c>
      <c r="AS18" s="78">
        <f>SUM(AQ18:AR18)</f>
        <v>780</v>
      </c>
      <c r="AT18" s="28">
        <f t="shared" si="8"/>
        <v>0.26410256410256411</v>
      </c>
      <c r="AU18" s="138">
        <f t="shared" si="18"/>
        <v>0.73589743589743595</v>
      </c>
      <c r="AV18" s="78">
        <v>223</v>
      </c>
      <c r="AW18" s="78">
        <v>595</v>
      </c>
      <c r="AX18" s="78">
        <f>SUM(AV18:AW18)</f>
        <v>818</v>
      </c>
      <c r="AY18" s="28">
        <f t="shared" si="9"/>
        <v>0.27261613691931541</v>
      </c>
      <c r="AZ18" s="138">
        <f t="shared" si="19"/>
        <v>0.72738386308068459</v>
      </c>
    </row>
    <row r="19" spans="1:52" ht="18" customHeight="1" x14ac:dyDescent="0.3">
      <c r="A19" s="33"/>
      <c r="B19" s="25" t="s">
        <v>45</v>
      </c>
      <c r="C19" s="78">
        <v>57</v>
      </c>
      <c r="D19" s="78">
        <v>287</v>
      </c>
      <c r="E19" s="78">
        <v>344</v>
      </c>
      <c r="F19" s="28">
        <f t="shared" si="0"/>
        <v>0.16569767441860464</v>
      </c>
      <c r="G19" s="137">
        <f t="shared" si="10"/>
        <v>0.83430232558139539</v>
      </c>
      <c r="H19" s="78">
        <v>58</v>
      </c>
      <c r="I19" s="78">
        <v>306</v>
      </c>
      <c r="J19" s="78">
        <f>SUM(H19:I19)</f>
        <v>364</v>
      </c>
      <c r="K19" s="28">
        <f t="shared" si="1"/>
        <v>0.15934065934065933</v>
      </c>
      <c r="L19" s="137">
        <f t="shared" si="11"/>
        <v>0.84065934065934067</v>
      </c>
      <c r="M19" s="78">
        <v>54</v>
      </c>
      <c r="N19" s="78">
        <v>301</v>
      </c>
      <c r="O19" s="78">
        <f>SUM(M19:N19)</f>
        <v>355</v>
      </c>
      <c r="P19" s="28">
        <f t="shared" si="2"/>
        <v>0.15211267605633802</v>
      </c>
      <c r="Q19" s="137">
        <f t="shared" si="12"/>
        <v>0.84788732394366195</v>
      </c>
      <c r="R19" s="78">
        <v>63</v>
      </c>
      <c r="S19" s="78">
        <v>324</v>
      </c>
      <c r="T19" s="78">
        <f>SUM(R19:S19)</f>
        <v>387</v>
      </c>
      <c r="U19" s="28">
        <f t="shared" si="3"/>
        <v>0.16279069767441862</v>
      </c>
      <c r="V19" s="137">
        <f t="shared" si="13"/>
        <v>0.83720930232558144</v>
      </c>
      <c r="W19" s="78">
        <v>61</v>
      </c>
      <c r="X19" s="78">
        <v>338</v>
      </c>
      <c r="Y19" s="78">
        <f>SUM(W19:X19)</f>
        <v>399</v>
      </c>
      <c r="Z19" s="28">
        <f t="shared" si="4"/>
        <v>0.15288220551378445</v>
      </c>
      <c r="AA19" s="137">
        <f t="shared" si="14"/>
        <v>0.84711779448621549</v>
      </c>
      <c r="AB19" s="78">
        <v>75</v>
      </c>
      <c r="AC19" s="78">
        <v>362</v>
      </c>
      <c r="AD19" s="78">
        <f>SUM(AB19:AC19)</f>
        <v>437</v>
      </c>
      <c r="AE19" s="28">
        <f t="shared" si="5"/>
        <v>0.17162471395881007</v>
      </c>
      <c r="AF19" s="137">
        <f t="shared" si="15"/>
        <v>0.82837528604118993</v>
      </c>
      <c r="AG19" s="78">
        <v>84</v>
      </c>
      <c r="AH19" s="78">
        <v>390</v>
      </c>
      <c r="AI19" s="78">
        <f>SUM(AG19:AH19)</f>
        <v>474</v>
      </c>
      <c r="AJ19" s="28">
        <f t="shared" si="6"/>
        <v>0.17721518987341772</v>
      </c>
      <c r="AK19" s="137">
        <f t="shared" si="16"/>
        <v>0.82278481012658233</v>
      </c>
      <c r="AL19" s="78">
        <v>91</v>
      </c>
      <c r="AM19" s="78">
        <v>422</v>
      </c>
      <c r="AN19" s="78">
        <f>SUM(AL19:AM19)</f>
        <v>513</v>
      </c>
      <c r="AO19" s="28">
        <f t="shared" si="7"/>
        <v>0.17738791423001948</v>
      </c>
      <c r="AP19" s="137">
        <f t="shared" si="17"/>
        <v>0.82261208576998046</v>
      </c>
      <c r="AQ19" s="78">
        <v>94</v>
      </c>
      <c r="AR19" s="78">
        <v>422</v>
      </c>
      <c r="AS19" s="78">
        <f>SUM(AQ19:AR19)</f>
        <v>516</v>
      </c>
      <c r="AT19" s="28">
        <f t="shared" si="8"/>
        <v>0.18217054263565891</v>
      </c>
      <c r="AU19" s="138">
        <f t="shared" si="18"/>
        <v>0.81782945736434109</v>
      </c>
      <c r="AV19" s="78">
        <v>101</v>
      </c>
      <c r="AW19" s="78">
        <v>434</v>
      </c>
      <c r="AX19" s="78">
        <f>SUM(AV19:AW19)</f>
        <v>535</v>
      </c>
      <c r="AY19" s="28">
        <f t="shared" si="9"/>
        <v>0.18878504672897195</v>
      </c>
      <c r="AZ19" s="138">
        <f t="shared" si="19"/>
        <v>0.81121495327102799</v>
      </c>
    </row>
    <row r="20" spans="1:52" s="16" customFormat="1" ht="18" customHeight="1" x14ac:dyDescent="0.3">
      <c r="A20" s="33"/>
      <c r="B20" s="123" t="s">
        <v>23</v>
      </c>
      <c r="C20" s="97">
        <f>SUM(C17:C19)</f>
        <v>645</v>
      </c>
      <c r="D20" s="97">
        <f>SUM(D17:D19)</f>
        <v>1549</v>
      </c>
      <c r="E20" s="97">
        <f>SUM(E17:E19)</f>
        <v>2194</v>
      </c>
      <c r="F20" s="30">
        <f t="shared" si="0"/>
        <v>0.29398359161349136</v>
      </c>
      <c r="G20" s="139">
        <f t="shared" si="10"/>
        <v>0.7060164083865087</v>
      </c>
      <c r="H20" s="97">
        <f>SUM(H17:H19)</f>
        <v>689</v>
      </c>
      <c r="I20" s="97">
        <f>SUM(I17:I19)</f>
        <v>1518</v>
      </c>
      <c r="J20" s="97">
        <f>SUM(J17:J19)</f>
        <v>2207</v>
      </c>
      <c r="K20" s="140">
        <f t="shared" si="1"/>
        <v>0.31218849116447667</v>
      </c>
      <c r="L20" s="139">
        <f t="shared" si="11"/>
        <v>0.68781150883552333</v>
      </c>
      <c r="M20" s="97">
        <f>SUM(M17:M19)</f>
        <v>713</v>
      </c>
      <c r="N20" s="97">
        <f>SUM(N17:N19)</f>
        <v>1533</v>
      </c>
      <c r="O20" s="97">
        <f>SUM(O17:O19)</f>
        <v>2246</v>
      </c>
      <c r="P20" s="140">
        <f t="shared" si="2"/>
        <v>0.317453250222618</v>
      </c>
      <c r="Q20" s="139">
        <f t="shared" si="12"/>
        <v>0.68254674977738206</v>
      </c>
      <c r="R20" s="97">
        <v>802</v>
      </c>
      <c r="S20" s="97">
        <v>1634</v>
      </c>
      <c r="T20" s="97">
        <f>R20+S20</f>
        <v>2436</v>
      </c>
      <c r="U20" s="140">
        <f t="shared" si="3"/>
        <v>0.32922824302134646</v>
      </c>
      <c r="V20" s="139">
        <f t="shared" si="13"/>
        <v>0.67077175697865354</v>
      </c>
      <c r="W20" s="97">
        <v>780</v>
      </c>
      <c r="X20" s="97">
        <v>1605</v>
      </c>
      <c r="Y20" s="97">
        <f>W20+X20</f>
        <v>2385</v>
      </c>
      <c r="Z20" s="140">
        <f t="shared" si="4"/>
        <v>0.32704402515723269</v>
      </c>
      <c r="AA20" s="139">
        <f t="shared" si="14"/>
        <v>0.67295597484276726</v>
      </c>
      <c r="AB20" s="97">
        <v>841</v>
      </c>
      <c r="AC20" s="97">
        <v>1686</v>
      </c>
      <c r="AD20" s="97">
        <f>AB20+AC20</f>
        <v>2527</v>
      </c>
      <c r="AE20" s="140">
        <f t="shared" si="5"/>
        <v>0.33280569845666796</v>
      </c>
      <c r="AF20" s="139">
        <f t="shared" si="15"/>
        <v>0.66719430154333204</v>
      </c>
      <c r="AG20" s="97">
        <v>905</v>
      </c>
      <c r="AH20" s="97">
        <v>1736</v>
      </c>
      <c r="AI20" s="97">
        <f>AG20+AH20</f>
        <v>2641</v>
      </c>
      <c r="AJ20" s="140">
        <f t="shared" si="6"/>
        <v>0.3426732298371829</v>
      </c>
      <c r="AK20" s="139">
        <f t="shared" si="16"/>
        <v>0.65732677016281715</v>
      </c>
      <c r="AL20" s="97">
        <v>980</v>
      </c>
      <c r="AM20" s="97">
        <v>1799</v>
      </c>
      <c r="AN20" s="97">
        <f>AL20+AM20</f>
        <v>2779</v>
      </c>
      <c r="AO20" s="140">
        <f t="shared" si="7"/>
        <v>0.3526448362720403</v>
      </c>
      <c r="AP20" s="139">
        <f t="shared" si="17"/>
        <v>0.64735516372795965</v>
      </c>
      <c r="AQ20" s="97">
        <v>1174</v>
      </c>
      <c r="AR20" s="97">
        <v>2001</v>
      </c>
      <c r="AS20" s="97">
        <f>AQ20+AR20</f>
        <v>3175</v>
      </c>
      <c r="AT20" s="140">
        <f t="shared" si="8"/>
        <v>0.36976377952755907</v>
      </c>
      <c r="AU20" s="37">
        <f t="shared" si="18"/>
        <v>0.63023622047244099</v>
      </c>
      <c r="AV20" s="97">
        <v>1216</v>
      </c>
      <c r="AW20" s="97">
        <v>2041</v>
      </c>
      <c r="AX20" s="97">
        <f>AV20+AW20</f>
        <v>3257</v>
      </c>
      <c r="AY20" s="140">
        <f t="shared" si="9"/>
        <v>0.37334970832054037</v>
      </c>
      <c r="AZ20" s="37">
        <f t="shared" si="19"/>
        <v>0.62665029167945963</v>
      </c>
    </row>
    <row r="21" spans="1:52" ht="18" customHeight="1" x14ac:dyDescent="0.3">
      <c r="A21" s="25" t="s">
        <v>13</v>
      </c>
      <c r="B21" s="25" t="s">
        <v>43</v>
      </c>
      <c r="C21" s="78">
        <v>38</v>
      </c>
      <c r="D21" s="78">
        <v>27</v>
      </c>
      <c r="E21" s="78">
        <v>65</v>
      </c>
      <c r="F21" s="28">
        <f t="shared" si="0"/>
        <v>0.58461538461538465</v>
      </c>
      <c r="G21" s="137">
        <f t="shared" si="10"/>
        <v>0.41538461538461541</v>
      </c>
      <c r="H21" s="78">
        <v>37</v>
      </c>
      <c r="I21" s="78">
        <v>26</v>
      </c>
      <c r="J21" s="78">
        <f>SUM(H21:I21)</f>
        <v>63</v>
      </c>
      <c r="K21" s="28">
        <f t="shared" si="1"/>
        <v>0.58730158730158732</v>
      </c>
      <c r="L21" s="137">
        <f t="shared" si="11"/>
        <v>0.41269841269841268</v>
      </c>
      <c r="M21" s="78">
        <v>39</v>
      </c>
      <c r="N21" s="78">
        <v>25</v>
      </c>
      <c r="O21" s="78">
        <f>SUM(M21:N21)</f>
        <v>64</v>
      </c>
      <c r="P21" s="28">
        <f t="shared" si="2"/>
        <v>0.609375</v>
      </c>
      <c r="Q21" s="137">
        <f t="shared" si="12"/>
        <v>0.390625</v>
      </c>
      <c r="R21" s="78">
        <v>34</v>
      </c>
      <c r="S21" s="78">
        <v>19</v>
      </c>
      <c r="T21" s="78">
        <v>53</v>
      </c>
      <c r="U21" s="28">
        <f t="shared" si="3"/>
        <v>0.64150943396226412</v>
      </c>
      <c r="V21" s="137">
        <f t="shared" si="13"/>
        <v>0.35849056603773582</v>
      </c>
      <c r="W21" s="78">
        <v>36</v>
      </c>
      <c r="X21" s="78">
        <v>20</v>
      </c>
      <c r="Y21" s="78">
        <f>SUM(W21:X21)</f>
        <v>56</v>
      </c>
      <c r="Z21" s="28">
        <f t="shared" si="4"/>
        <v>0.6428571428571429</v>
      </c>
      <c r="AA21" s="137">
        <f t="shared" si="14"/>
        <v>0.35714285714285715</v>
      </c>
      <c r="AB21" s="78">
        <v>35</v>
      </c>
      <c r="AC21" s="78">
        <v>22</v>
      </c>
      <c r="AD21" s="78">
        <f>SUM(AB21:AC21)</f>
        <v>57</v>
      </c>
      <c r="AE21" s="28">
        <f t="shared" si="5"/>
        <v>0.61403508771929827</v>
      </c>
      <c r="AF21" s="137">
        <f t="shared" si="15"/>
        <v>0.38596491228070173</v>
      </c>
      <c r="AG21" s="78">
        <v>38</v>
      </c>
      <c r="AH21" s="78">
        <v>20</v>
      </c>
      <c r="AI21" s="78">
        <f>SUM(AG21:AH21)</f>
        <v>58</v>
      </c>
      <c r="AJ21" s="28">
        <f t="shared" si="6"/>
        <v>0.65517241379310343</v>
      </c>
      <c r="AK21" s="137">
        <f t="shared" si="16"/>
        <v>0.34482758620689657</v>
      </c>
      <c r="AL21" s="78">
        <v>37</v>
      </c>
      <c r="AM21" s="78">
        <v>18</v>
      </c>
      <c r="AN21" s="78">
        <f>SUM(AL21:AM21)</f>
        <v>55</v>
      </c>
      <c r="AO21" s="28">
        <f t="shared" si="7"/>
        <v>0.67272727272727273</v>
      </c>
      <c r="AP21" s="137">
        <f t="shared" si="17"/>
        <v>0.32727272727272727</v>
      </c>
      <c r="AQ21" s="78">
        <v>37</v>
      </c>
      <c r="AR21" s="78">
        <v>19</v>
      </c>
      <c r="AS21" s="78">
        <f>SUM(AQ21:AR21)</f>
        <v>56</v>
      </c>
      <c r="AT21" s="28">
        <f t="shared" si="8"/>
        <v>0.6607142857142857</v>
      </c>
      <c r="AU21" s="138">
        <f t="shared" si="18"/>
        <v>0.3392857142857143</v>
      </c>
      <c r="AV21" s="78">
        <v>38</v>
      </c>
      <c r="AW21" s="78">
        <v>19</v>
      </c>
      <c r="AX21" s="78">
        <f>SUM(AV21:AW21)</f>
        <v>57</v>
      </c>
      <c r="AY21" s="28">
        <f t="shared" si="9"/>
        <v>0.66666666666666663</v>
      </c>
      <c r="AZ21" s="138">
        <f t="shared" si="19"/>
        <v>0.33333333333333331</v>
      </c>
    </row>
    <row r="22" spans="1:52" ht="18" customHeight="1" x14ac:dyDescent="0.3">
      <c r="A22" s="33"/>
      <c r="B22" s="25" t="s">
        <v>44</v>
      </c>
      <c r="C22" s="78">
        <v>11</v>
      </c>
      <c r="D22" s="78">
        <v>19</v>
      </c>
      <c r="E22" s="78">
        <v>30</v>
      </c>
      <c r="F22" s="28">
        <f t="shared" si="0"/>
        <v>0.36666666666666664</v>
      </c>
      <c r="G22" s="137">
        <f t="shared" si="10"/>
        <v>0.6333333333333333</v>
      </c>
      <c r="H22" s="78">
        <v>14</v>
      </c>
      <c r="I22" s="78">
        <v>13</v>
      </c>
      <c r="J22" s="78">
        <f>SUM(H22:I22)</f>
        <v>27</v>
      </c>
      <c r="K22" s="28">
        <f t="shared" si="1"/>
        <v>0.51851851851851849</v>
      </c>
      <c r="L22" s="137">
        <f t="shared" si="11"/>
        <v>0.48148148148148145</v>
      </c>
      <c r="M22" s="78">
        <v>13</v>
      </c>
      <c r="N22" s="78">
        <v>14</v>
      </c>
      <c r="O22" s="78">
        <f>SUM(M22:N22)</f>
        <v>27</v>
      </c>
      <c r="P22" s="28">
        <f t="shared" si="2"/>
        <v>0.48148148148148145</v>
      </c>
      <c r="Q22" s="137">
        <f t="shared" si="12"/>
        <v>0.51851851851851849</v>
      </c>
      <c r="R22" s="78">
        <v>14</v>
      </c>
      <c r="S22" s="78">
        <v>16</v>
      </c>
      <c r="T22" s="78">
        <v>30</v>
      </c>
      <c r="U22" s="28">
        <f t="shared" si="3"/>
        <v>0.46666666666666667</v>
      </c>
      <c r="V22" s="137">
        <f t="shared" si="13"/>
        <v>0.53333333333333333</v>
      </c>
      <c r="W22" s="78">
        <v>17</v>
      </c>
      <c r="X22" s="78">
        <v>17</v>
      </c>
      <c r="Y22" s="78">
        <f>SUM(W22:X22)</f>
        <v>34</v>
      </c>
      <c r="Z22" s="28">
        <f t="shared" si="4"/>
        <v>0.5</v>
      </c>
      <c r="AA22" s="137">
        <f t="shared" si="14"/>
        <v>0.5</v>
      </c>
      <c r="AB22" s="78">
        <v>17</v>
      </c>
      <c r="AC22" s="78">
        <v>17</v>
      </c>
      <c r="AD22" s="78">
        <f>SUM(AB22:AC22)</f>
        <v>34</v>
      </c>
      <c r="AE22" s="28">
        <f t="shared" si="5"/>
        <v>0.5</v>
      </c>
      <c r="AF22" s="137">
        <f t="shared" si="15"/>
        <v>0.5</v>
      </c>
      <c r="AG22" s="78">
        <v>21</v>
      </c>
      <c r="AH22" s="78">
        <v>19</v>
      </c>
      <c r="AI22" s="78">
        <f>SUM(AG22:AH22)</f>
        <v>40</v>
      </c>
      <c r="AJ22" s="28">
        <f t="shared" si="6"/>
        <v>0.52500000000000002</v>
      </c>
      <c r="AK22" s="137">
        <f t="shared" si="16"/>
        <v>0.47499999999999998</v>
      </c>
      <c r="AL22" s="78">
        <v>21</v>
      </c>
      <c r="AM22" s="78">
        <v>21</v>
      </c>
      <c r="AN22" s="78">
        <f>SUM(AL22:AM22)</f>
        <v>42</v>
      </c>
      <c r="AO22" s="28">
        <f t="shared" si="7"/>
        <v>0.5</v>
      </c>
      <c r="AP22" s="137">
        <f t="shared" si="17"/>
        <v>0.5</v>
      </c>
      <c r="AQ22" s="78">
        <v>22</v>
      </c>
      <c r="AR22" s="78">
        <v>22</v>
      </c>
      <c r="AS22" s="78">
        <f>SUM(AQ22:AR22)</f>
        <v>44</v>
      </c>
      <c r="AT22" s="28">
        <f t="shared" si="8"/>
        <v>0.5</v>
      </c>
      <c r="AU22" s="138">
        <f t="shared" si="18"/>
        <v>0.5</v>
      </c>
      <c r="AV22" s="78">
        <v>19</v>
      </c>
      <c r="AW22" s="78">
        <v>22</v>
      </c>
      <c r="AX22" s="78">
        <f>SUM(AV22:AW22)</f>
        <v>41</v>
      </c>
      <c r="AY22" s="28">
        <f t="shared" si="9"/>
        <v>0.46341463414634149</v>
      </c>
      <c r="AZ22" s="138">
        <f t="shared" si="19"/>
        <v>0.53658536585365857</v>
      </c>
    </row>
    <row r="23" spans="1:52" ht="18" customHeight="1" x14ac:dyDescent="0.3">
      <c r="A23" s="33"/>
      <c r="B23" s="25" t="s">
        <v>45</v>
      </c>
      <c r="C23" s="78">
        <v>4</v>
      </c>
      <c r="D23" s="78">
        <v>16</v>
      </c>
      <c r="E23" s="78">
        <v>20</v>
      </c>
      <c r="F23" s="28">
        <f t="shared" si="0"/>
        <v>0.2</v>
      </c>
      <c r="G23" s="137">
        <f t="shared" si="10"/>
        <v>0.8</v>
      </c>
      <c r="H23" s="78">
        <v>5</v>
      </c>
      <c r="I23" s="78">
        <v>16</v>
      </c>
      <c r="J23" s="78">
        <f>SUM(H23:I23)</f>
        <v>21</v>
      </c>
      <c r="K23" s="28">
        <f t="shared" si="1"/>
        <v>0.23809523809523808</v>
      </c>
      <c r="L23" s="137">
        <f t="shared" si="11"/>
        <v>0.76190476190476186</v>
      </c>
      <c r="M23" s="78">
        <v>6</v>
      </c>
      <c r="N23" s="78">
        <v>14</v>
      </c>
      <c r="O23" s="78">
        <v>20</v>
      </c>
      <c r="P23" s="28">
        <f t="shared" si="2"/>
        <v>0.3</v>
      </c>
      <c r="Q23" s="137">
        <f t="shared" si="12"/>
        <v>0.7</v>
      </c>
      <c r="R23" s="78">
        <v>6</v>
      </c>
      <c r="S23" s="78">
        <v>15</v>
      </c>
      <c r="T23" s="78">
        <v>21</v>
      </c>
      <c r="U23" s="28">
        <f t="shared" si="3"/>
        <v>0.2857142857142857</v>
      </c>
      <c r="V23" s="137">
        <f t="shared" si="13"/>
        <v>0.7142857142857143</v>
      </c>
      <c r="W23" s="78">
        <v>6</v>
      </c>
      <c r="X23" s="78">
        <v>14</v>
      </c>
      <c r="Y23" s="78">
        <f>SUM(W23:X23)</f>
        <v>20</v>
      </c>
      <c r="Z23" s="28">
        <f t="shared" si="4"/>
        <v>0.3</v>
      </c>
      <c r="AA23" s="137">
        <f t="shared" si="14"/>
        <v>0.7</v>
      </c>
      <c r="AB23" s="78">
        <v>6</v>
      </c>
      <c r="AC23" s="78">
        <v>13</v>
      </c>
      <c r="AD23" s="78">
        <f>SUM(AB23:AC23)</f>
        <v>19</v>
      </c>
      <c r="AE23" s="28">
        <f t="shared" si="5"/>
        <v>0.31578947368421051</v>
      </c>
      <c r="AF23" s="137">
        <f t="shared" si="15"/>
        <v>0.68421052631578949</v>
      </c>
      <c r="AG23" s="78">
        <v>6</v>
      </c>
      <c r="AH23" s="78">
        <v>14</v>
      </c>
      <c r="AI23" s="78">
        <f>SUM(AG23:AH23)</f>
        <v>20</v>
      </c>
      <c r="AJ23" s="28">
        <f t="shared" si="6"/>
        <v>0.3</v>
      </c>
      <c r="AK23" s="137">
        <f t="shared" si="16"/>
        <v>0.7</v>
      </c>
      <c r="AL23" s="78">
        <v>7</v>
      </c>
      <c r="AM23" s="78">
        <v>14</v>
      </c>
      <c r="AN23" s="78">
        <f>SUM(AL23:AM23)</f>
        <v>21</v>
      </c>
      <c r="AO23" s="28">
        <f t="shared" si="7"/>
        <v>0.33333333333333331</v>
      </c>
      <c r="AP23" s="137">
        <f t="shared" si="17"/>
        <v>0.66666666666666663</v>
      </c>
      <c r="AQ23" s="78">
        <v>7</v>
      </c>
      <c r="AR23" s="78">
        <v>14</v>
      </c>
      <c r="AS23" s="78">
        <f>SUM(AQ23:AR23)</f>
        <v>21</v>
      </c>
      <c r="AT23" s="28">
        <f t="shared" si="8"/>
        <v>0.33333333333333331</v>
      </c>
      <c r="AU23" s="138">
        <f t="shared" si="18"/>
        <v>0.66666666666666663</v>
      </c>
      <c r="AV23" s="78">
        <v>10</v>
      </c>
      <c r="AW23" s="78">
        <v>15</v>
      </c>
      <c r="AX23" s="78">
        <f>SUM(AV23:AW23)</f>
        <v>25</v>
      </c>
      <c r="AY23" s="28">
        <f t="shared" si="9"/>
        <v>0.4</v>
      </c>
      <c r="AZ23" s="138">
        <f t="shared" si="19"/>
        <v>0.6</v>
      </c>
    </row>
    <row r="24" spans="1:52" s="16" customFormat="1" ht="18" customHeight="1" x14ac:dyDescent="0.3">
      <c r="A24" s="33"/>
      <c r="B24" s="123" t="s">
        <v>23</v>
      </c>
      <c r="C24" s="97">
        <f>SUM(C21:C23)</f>
        <v>53</v>
      </c>
      <c r="D24" s="97">
        <f>SUM(D21:D23)</f>
        <v>62</v>
      </c>
      <c r="E24" s="97">
        <f>SUM(E21:E23)</f>
        <v>115</v>
      </c>
      <c r="F24" s="30">
        <f t="shared" si="0"/>
        <v>0.46086956521739131</v>
      </c>
      <c r="G24" s="139">
        <f t="shared" si="10"/>
        <v>0.53913043478260869</v>
      </c>
      <c r="H24" s="97">
        <f>SUM(H21:H23)</f>
        <v>56</v>
      </c>
      <c r="I24" s="97">
        <f>SUM(I21:I23)</f>
        <v>55</v>
      </c>
      <c r="J24" s="97">
        <f>SUM(J21:J23)</f>
        <v>111</v>
      </c>
      <c r="K24" s="140">
        <f t="shared" si="1"/>
        <v>0.50450450450450446</v>
      </c>
      <c r="L24" s="139">
        <f t="shared" si="11"/>
        <v>0.49549549549549549</v>
      </c>
      <c r="M24" s="97">
        <f>SUM(M21:M23)</f>
        <v>58</v>
      </c>
      <c r="N24" s="97">
        <f>SUM(N21:N23)</f>
        <v>53</v>
      </c>
      <c r="O24" s="97">
        <f>SUM(O21:O23)</f>
        <v>111</v>
      </c>
      <c r="P24" s="140">
        <f t="shared" si="2"/>
        <v>0.52252252252252251</v>
      </c>
      <c r="Q24" s="139">
        <f t="shared" si="12"/>
        <v>0.47747747747747749</v>
      </c>
      <c r="R24" s="97">
        <v>54</v>
      </c>
      <c r="S24" s="97">
        <v>50</v>
      </c>
      <c r="T24" s="97">
        <f>R24+S24</f>
        <v>104</v>
      </c>
      <c r="U24" s="140">
        <f t="shared" si="3"/>
        <v>0.51923076923076927</v>
      </c>
      <c r="V24" s="139">
        <f t="shared" si="13"/>
        <v>0.48076923076923078</v>
      </c>
      <c r="W24" s="97">
        <v>59</v>
      </c>
      <c r="X24" s="97">
        <v>51</v>
      </c>
      <c r="Y24" s="97">
        <f>W24+X24</f>
        <v>110</v>
      </c>
      <c r="Z24" s="140">
        <f t="shared" si="4"/>
        <v>0.53636363636363638</v>
      </c>
      <c r="AA24" s="139">
        <f t="shared" si="14"/>
        <v>0.46363636363636362</v>
      </c>
      <c r="AB24" s="97">
        <v>58</v>
      </c>
      <c r="AC24" s="97">
        <v>52</v>
      </c>
      <c r="AD24" s="97">
        <f>AB24+AC24</f>
        <v>110</v>
      </c>
      <c r="AE24" s="140">
        <f t="shared" si="5"/>
        <v>0.52727272727272723</v>
      </c>
      <c r="AF24" s="139">
        <f t="shared" si="15"/>
        <v>0.47272727272727272</v>
      </c>
      <c r="AG24" s="97">
        <v>65</v>
      </c>
      <c r="AH24" s="97">
        <v>53</v>
      </c>
      <c r="AI24" s="97">
        <f>AG24+AH24</f>
        <v>118</v>
      </c>
      <c r="AJ24" s="140">
        <f t="shared" si="6"/>
        <v>0.55084745762711862</v>
      </c>
      <c r="AK24" s="139">
        <f t="shared" si="16"/>
        <v>0.44915254237288138</v>
      </c>
      <c r="AL24" s="97">
        <v>65</v>
      </c>
      <c r="AM24" s="97">
        <v>53</v>
      </c>
      <c r="AN24" s="97">
        <v>118</v>
      </c>
      <c r="AO24" s="140">
        <f t="shared" si="7"/>
        <v>0.55084745762711862</v>
      </c>
      <c r="AP24" s="139">
        <f t="shared" si="17"/>
        <v>0.44915254237288138</v>
      </c>
      <c r="AQ24" s="97">
        <v>66</v>
      </c>
      <c r="AR24" s="97">
        <v>55</v>
      </c>
      <c r="AS24" s="97">
        <f>AQ24+AR24</f>
        <v>121</v>
      </c>
      <c r="AT24" s="140">
        <f t="shared" si="8"/>
        <v>0.54545454545454541</v>
      </c>
      <c r="AU24" s="37">
        <f t="shared" si="18"/>
        <v>0.45454545454545453</v>
      </c>
      <c r="AV24" s="97">
        <v>67</v>
      </c>
      <c r="AW24" s="97">
        <v>56</v>
      </c>
      <c r="AX24" s="97">
        <f>AV24+AW24</f>
        <v>123</v>
      </c>
      <c r="AY24" s="140">
        <f t="shared" si="9"/>
        <v>0.54471544715447151</v>
      </c>
      <c r="AZ24" s="37">
        <f t="shared" si="19"/>
        <v>0.45528455284552843</v>
      </c>
    </row>
    <row r="25" spans="1:52" ht="18" customHeight="1" x14ac:dyDescent="0.3">
      <c r="A25" s="25" t="s">
        <v>14</v>
      </c>
      <c r="B25" s="25" t="s">
        <v>43</v>
      </c>
      <c r="C25" s="78">
        <v>419</v>
      </c>
      <c r="D25" s="78">
        <v>367</v>
      </c>
      <c r="E25" s="78">
        <v>786</v>
      </c>
      <c r="F25" s="28">
        <f t="shared" si="0"/>
        <v>0.5330788804071247</v>
      </c>
      <c r="G25" s="137">
        <f t="shared" si="10"/>
        <v>0.4669211195928753</v>
      </c>
      <c r="H25" s="78">
        <v>426</v>
      </c>
      <c r="I25" s="78">
        <v>336</v>
      </c>
      <c r="J25" s="78">
        <f>SUM(H25:I25)</f>
        <v>762</v>
      </c>
      <c r="K25" s="28">
        <f t="shared" si="1"/>
        <v>0.55905511811023623</v>
      </c>
      <c r="L25" s="137">
        <f t="shared" si="11"/>
        <v>0.44094488188976377</v>
      </c>
      <c r="M25" s="78">
        <v>441</v>
      </c>
      <c r="N25" s="78">
        <v>325</v>
      </c>
      <c r="O25" s="78">
        <f>SUM(M25:N25)</f>
        <v>766</v>
      </c>
      <c r="P25" s="28">
        <f t="shared" si="2"/>
        <v>0.57571801566579639</v>
      </c>
      <c r="Q25" s="137">
        <f t="shared" si="12"/>
        <v>0.42428198433420367</v>
      </c>
      <c r="R25" s="78">
        <v>438</v>
      </c>
      <c r="S25" s="78">
        <v>325</v>
      </c>
      <c r="T25" s="78">
        <f>SUM(R25:S25)</f>
        <v>763</v>
      </c>
      <c r="U25" s="28">
        <f t="shared" si="3"/>
        <v>0.57404980340760159</v>
      </c>
      <c r="V25" s="137">
        <f t="shared" si="13"/>
        <v>0.42595019659239841</v>
      </c>
      <c r="W25" s="78">
        <v>447</v>
      </c>
      <c r="X25" s="78">
        <v>331</v>
      </c>
      <c r="Y25" s="78">
        <f>SUM(W25:X25)</f>
        <v>778</v>
      </c>
      <c r="Z25" s="28">
        <f t="shared" si="4"/>
        <v>0.57455012853470433</v>
      </c>
      <c r="AA25" s="137">
        <f t="shared" si="14"/>
        <v>0.42544987146529561</v>
      </c>
      <c r="AB25" s="78">
        <v>465</v>
      </c>
      <c r="AC25" s="78">
        <v>343</v>
      </c>
      <c r="AD25" s="78">
        <f>SUM(AB25:AC25)</f>
        <v>808</v>
      </c>
      <c r="AE25" s="28">
        <f t="shared" si="5"/>
        <v>0.57549504950495045</v>
      </c>
      <c r="AF25" s="137">
        <f t="shared" si="15"/>
        <v>0.42450495049504949</v>
      </c>
      <c r="AG25" s="78">
        <v>446</v>
      </c>
      <c r="AH25" s="78">
        <v>341</v>
      </c>
      <c r="AI25" s="78">
        <f>SUM(AG25:AH25)</f>
        <v>787</v>
      </c>
      <c r="AJ25" s="28">
        <f t="shared" si="6"/>
        <v>0.56670902160101655</v>
      </c>
      <c r="AK25" s="137">
        <f t="shared" si="16"/>
        <v>0.43329097839898351</v>
      </c>
      <c r="AL25" s="78">
        <v>443</v>
      </c>
      <c r="AM25" s="78">
        <v>357</v>
      </c>
      <c r="AN25" s="78">
        <f>SUM(AL25:AM25)</f>
        <v>800</v>
      </c>
      <c r="AO25" s="28">
        <f t="shared" si="7"/>
        <v>0.55374999999999996</v>
      </c>
      <c r="AP25" s="137">
        <f t="shared" si="17"/>
        <v>0.44624999999999998</v>
      </c>
      <c r="AQ25" s="78">
        <v>464</v>
      </c>
      <c r="AR25" s="78">
        <v>364</v>
      </c>
      <c r="AS25" s="78">
        <f>SUM(AQ25:AR25)</f>
        <v>828</v>
      </c>
      <c r="AT25" s="28">
        <f t="shared" si="8"/>
        <v>0.56038647342995174</v>
      </c>
      <c r="AU25" s="138">
        <f t="shared" si="18"/>
        <v>0.43961352657004832</v>
      </c>
      <c r="AV25" s="78">
        <v>463</v>
      </c>
      <c r="AW25" s="78">
        <v>320</v>
      </c>
      <c r="AX25" s="78">
        <f>SUM(AV25:AW25)</f>
        <v>783</v>
      </c>
      <c r="AY25" s="28">
        <f t="shared" si="9"/>
        <v>0.59131545338441893</v>
      </c>
      <c r="AZ25" s="138">
        <f t="shared" si="19"/>
        <v>0.40868454661558112</v>
      </c>
    </row>
    <row r="26" spans="1:52" ht="18" customHeight="1" x14ac:dyDescent="0.3">
      <c r="A26" s="33"/>
      <c r="B26" s="25" t="s">
        <v>44</v>
      </c>
      <c r="C26" s="78">
        <v>40</v>
      </c>
      <c r="D26" s="78">
        <v>61</v>
      </c>
      <c r="E26" s="78">
        <v>101</v>
      </c>
      <c r="F26" s="28">
        <f t="shared" si="0"/>
        <v>0.39603960396039606</v>
      </c>
      <c r="G26" s="137">
        <f t="shared" si="10"/>
        <v>0.60396039603960394</v>
      </c>
      <c r="H26" s="78">
        <v>40</v>
      </c>
      <c r="I26" s="78">
        <v>60</v>
      </c>
      <c r="J26" s="78">
        <f>SUM(H26:I26)</f>
        <v>100</v>
      </c>
      <c r="K26" s="28">
        <f t="shared" si="1"/>
        <v>0.4</v>
      </c>
      <c r="L26" s="137">
        <f t="shared" si="11"/>
        <v>0.6</v>
      </c>
      <c r="M26" s="78">
        <v>46</v>
      </c>
      <c r="N26" s="78">
        <v>64</v>
      </c>
      <c r="O26" s="78">
        <f>SUM(M26:N26)</f>
        <v>110</v>
      </c>
      <c r="P26" s="28">
        <f t="shared" si="2"/>
        <v>0.41818181818181815</v>
      </c>
      <c r="Q26" s="137">
        <f t="shared" si="12"/>
        <v>0.58181818181818179</v>
      </c>
      <c r="R26" s="78">
        <v>46</v>
      </c>
      <c r="S26" s="78">
        <v>67</v>
      </c>
      <c r="T26" s="78">
        <f>SUM(R26:S26)</f>
        <v>113</v>
      </c>
      <c r="U26" s="28">
        <f t="shared" si="3"/>
        <v>0.40707964601769914</v>
      </c>
      <c r="V26" s="137">
        <f t="shared" si="13"/>
        <v>0.59292035398230092</v>
      </c>
      <c r="W26" s="78">
        <v>44</v>
      </c>
      <c r="X26" s="78">
        <v>70</v>
      </c>
      <c r="Y26" s="78">
        <f>SUM(W26:X26)</f>
        <v>114</v>
      </c>
      <c r="Z26" s="28">
        <f t="shared" si="4"/>
        <v>0.38596491228070173</v>
      </c>
      <c r="AA26" s="137">
        <f t="shared" si="14"/>
        <v>0.61403508771929827</v>
      </c>
      <c r="AB26" s="78">
        <v>48</v>
      </c>
      <c r="AC26" s="78">
        <v>76</v>
      </c>
      <c r="AD26" s="78">
        <f>SUM(AB26:AC26)</f>
        <v>124</v>
      </c>
      <c r="AE26" s="28">
        <f t="shared" si="5"/>
        <v>0.38709677419354838</v>
      </c>
      <c r="AF26" s="137">
        <f t="shared" si="15"/>
        <v>0.61290322580645162</v>
      </c>
      <c r="AG26" s="78">
        <v>47</v>
      </c>
      <c r="AH26" s="78">
        <v>84</v>
      </c>
      <c r="AI26" s="78">
        <f>SUM(AG26:AH26)</f>
        <v>131</v>
      </c>
      <c r="AJ26" s="28">
        <f t="shared" si="6"/>
        <v>0.35877862595419846</v>
      </c>
      <c r="AK26" s="137">
        <f t="shared" si="16"/>
        <v>0.64122137404580148</v>
      </c>
      <c r="AL26" s="78">
        <v>57</v>
      </c>
      <c r="AM26" s="78">
        <v>90</v>
      </c>
      <c r="AN26" s="78">
        <f>SUM(AL26:AM26)</f>
        <v>147</v>
      </c>
      <c r="AO26" s="28">
        <f t="shared" si="7"/>
        <v>0.38775510204081631</v>
      </c>
      <c r="AP26" s="137">
        <f t="shared" si="17"/>
        <v>0.61224489795918369</v>
      </c>
      <c r="AQ26" s="78">
        <v>64</v>
      </c>
      <c r="AR26" s="78">
        <v>96</v>
      </c>
      <c r="AS26" s="78">
        <f>SUM(AQ26:AR26)</f>
        <v>160</v>
      </c>
      <c r="AT26" s="28">
        <f t="shared" si="8"/>
        <v>0.4</v>
      </c>
      <c r="AU26" s="138">
        <f t="shared" si="18"/>
        <v>0.6</v>
      </c>
      <c r="AV26" s="78">
        <v>71</v>
      </c>
      <c r="AW26" s="78">
        <v>100</v>
      </c>
      <c r="AX26" s="78">
        <f>SUM(AV26:AW26)</f>
        <v>171</v>
      </c>
      <c r="AY26" s="28">
        <f t="shared" si="9"/>
        <v>0.41520467836257308</v>
      </c>
      <c r="AZ26" s="138">
        <f t="shared" si="19"/>
        <v>0.58479532163742687</v>
      </c>
    </row>
    <row r="27" spans="1:52" ht="18" customHeight="1" x14ac:dyDescent="0.3">
      <c r="A27" s="33"/>
      <c r="B27" s="25" t="s">
        <v>45</v>
      </c>
      <c r="C27" s="78">
        <v>28</v>
      </c>
      <c r="D27" s="78">
        <v>58</v>
      </c>
      <c r="E27" s="78">
        <v>86</v>
      </c>
      <c r="F27" s="28">
        <f t="shared" si="0"/>
        <v>0.32558139534883723</v>
      </c>
      <c r="G27" s="137">
        <f t="shared" si="10"/>
        <v>0.67441860465116277</v>
      </c>
      <c r="H27" s="78">
        <v>32</v>
      </c>
      <c r="I27" s="78">
        <v>63</v>
      </c>
      <c r="J27" s="78">
        <f>SUM(H27:I27)</f>
        <v>95</v>
      </c>
      <c r="K27" s="28">
        <f t="shared" si="1"/>
        <v>0.33684210526315789</v>
      </c>
      <c r="L27" s="137">
        <f t="shared" si="11"/>
        <v>0.66315789473684206</v>
      </c>
      <c r="M27" s="78">
        <v>34</v>
      </c>
      <c r="N27" s="78">
        <v>68</v>
      </c>
      <c r="O27" s="78">
        <f>SUM(M27:N27)</f>
        <v>102</v>
      </c>
      <c r="P27" s="28">
        <f t="shared" si="2"/>
        <v>0.33333333333333331</v>
      </c>
      <c r="Q27" s="137">
        <f t="shared" si="12"/>
        <v>0.66666666666666663</v>
      </c>
      <c r="R27" s="78">
        <v>34</v>
      </c>
      <c r="S27" s="78">
        <v>68</v>
      </c>
      <c r="T27" s="78">
        <v>102</v>
      </c>
      <c r="U27" s="28">
        <f t="shared" si="3"/>
        <v>0.33333333333333331</v>
      </c>
      <c r="V27" s="137">
        <f t="shared" si="13"/>
        <v>0.66666666666666663</v>
      </c>
      <c r="W27" s="78">
        <v>38</v>
      </c>
      <c r="X27" s="78">
        <v>69</v>
      </c>
      <c r="Y27" s="78">
        <f>SUM(W27:X27)</f>
        <v>107</v>
      </c>
      <c r="Z27" s="28">
        <f t="shared" si="4"/>
        <v>0.35514018691588783</v>
      </c>
      <c r="AA27" s="137">
        <f t="shared" si="14"/>
        <v>0.64485981308411211</v>
      </c>
      <c r="AB27" s="78">
        <v>38</v>
      </c>
      <c r="AC27" s="78">
        <v>67</v>
      </c>
      <c r="AD27" s="78">
        <f>SUM(AB27:AC27)</f>
        <v>105</v>
      </c>
      <c r="AE27" s="28">
        <f t="shared" si="5"/>
        <v>0.3619047619047619</v>
      </c>
      <c r="AF27" s="137">
        <f t="shared" si="15"/>
        <v>0.63809523809523805</v>
      </c>
      <c r="AG27" s="78">
        <v>38</v>
      </c>
      <c r="AH27" s="78">
        <v>65</v>
      </c>
      <c r="AI27" s="78">
        <f>SUM(AG27:AH27)</f>
        <v>103</v>
      </c>
      <c r="AJ27" s="28">
        <f t="shared" si="6"/>
        <v>0.36893203883495146</v>
      </c>
      <c r="AK27" s="137">
        <f t="shared" si="16"/>
        <v>0.6310679611650486</v>
      </c>
      <c r="AL27" s="78">
        <v>36</v>
      </c>
      <c r="AM27" s="78">
        <v>66</v>
      </c>
      <c r="AN27" s="78">
        <f>SUM(AL27:AM27)</f>
        <v>102</v>
      </c>
      <c r="AO27" s="28">
        <f t="shared" si="7"/>
        <v>0.35294117647058826</v>
      </c>
      <c r="AP27" s="137">
        <f t="shared" si="17"/>
        <v>0.6470588235294118</v>
      </c>
      <c r="AQ27" s="78">
        <v>36</v>
      </c>
      <c r="AR27" s="78">
        <v>66</v>
      </c>
      <c r="AS27" s="78">
        <f>SUM(AQ27:AR27)</f>
        <v>102</v>
      </c>
      <c r="AT27" s="28">
        <f t="shared" si="8"/>
        <v>0.35294117647058826</v>
      </c>
      <c r="AU27" s="138">
        <f t="shared" si="18"/>
        <v>0.6470588235294118</v>
      </c>
      <c r="AV27" s="78">
        <v>32</v>
      </c>
      <c r="AW27" s="78">
        <v>63</v>
      </c>
      <c r="AX27" s="78">
        <f>SUM(AV27:AW27)</f>
        <v>95</v>
      </c>
      <c r="AY27" s="28">
        <f t="shared" si="9"/>
        <v>0.33684210526315789</v>
      </c>
      <c r="AZ27" s="138">
        <f t="shared" si="19"/>
        <v>0.66315789473684206</v>
      </c>
    </row>
    <row r="28" spans="1:52" s="16" customFormat="1" ht="18" customHeight="1" x14ac:dyDescent="0.3">
      <c r="A28" s="33"/>
      <c r="B28" s="123" t="s">
        <v>23</v>
      </c>
      <c r="C28" s="97">
        <f>SUM(C25:C27)</f>
        <v>487</v>
      </c>
      <c r="D28" s="97">
        <f>SUM(D25:D27)</f>
        <v>486</v>
      </c>
      <c r="E28" s="97">
        <f>SUM(E25:E27)</f>
        <v>973</v>
      </c>
      <c r="F28" s="30">
        <f t="shared" si="0"/>
        <v>0.50051387461459407</v>
      </c>
      <c r="G28" s="139">
        <f t="shared" si="10"/>
        <v>0.49948612538540599</v>
      </c>
      <c r="H28" s="97">
        <f>SUM(H25:H27)</f>
        <v>498</v>
      </c>
      <c r="I28" s="97">
        <f>SUM(I25:I27)</f>
        <v>459</v>
      </c>
      <c r="J28" s="97">
        <f>SUM(J25:J27)</f>
        <v>957</v>
      </c>
      <c r="K28" s="140">
        <f t="shared" si="1"/>
        <v>0.52037617554858939</v>
      </c>
      <c r="L28" s="139">
        <f t="shared" si="11"/>
        <v>0.47962382445141066</v>
      </c>
      <c r="M28" s="97">
        <f>SUM(M25:M27)</f>
        <v>521</v>
      </c>
      <c r="N28" s="97">
        <f>SUM(N25:N27)</f>
        <v>457</v>
      </c>
      <c r="O28" s="97">
        <f>SUM(O25:O27)</f>
        <v>978</v>
      </c>
      <c r="P28" s="140">
        <f t="shared" si="2"/>
        <v>0.53271983640081799</v>
      </c>
      <c r="Q28" s="139">
        <f t="shared" si="12"/>
        <v>0.46728016359918201</v>
      </c>
      <c r="R28" s="97">
        <v>518</v>
      </c>
      <c r="S28" s="97">
        <v>460</v>
      </c>
      <c r="T28" s="97">
        <f>R28+S28</f>
        <v>978</v>
      </c>
      <c r="U28" s="140">
        <f t="shared" si="3"/>
        <v>0.52965235173824132</v>
      </c>
      <c r="V28" s="139">
        <f t="shared" si="13"/>
        <v>0.47034764826175868</v>
      </c>
      <c r="W28" s="97">
        <v>529</v>
      </c>
      <c r="X28" s="97">
        <v>470</v>
      </c>
      <c r="Y28" s="97">
        <f>W28+X28</f>
        <v>999</v>
      </c>
      <c r="Z28" s="140">
        <f t="shared" si="4"/>
        <v>0.52952952952952947</v>
      </c>
      <c r="AA28" s="139">
        <f t="shared" si="14"/>
        <v>0.47047047047047047</v>
      </c>
      <c r="AB28" s="97">
        <v>551</v>
      </c>
      <c r="AC28" s="97">
        <v>486</v>
      </c>
      <c r="AD28" s="97">
        <f>AB28+AC28</f>
        <v>1037</v>
      </c>
      <c r="AE28" s="140">
        <f t="shared" si="5"/>
        <v>0.53134040501446478</v>
      </c>
      <c r="AF28" s="139">
        <f t="shared" si="15"/>
        <v>0.46865959498553522</v>
      </c>
      <c r="AG28" s="97">
        <v>531</v>
      </c>
      <c r="AH28" s="97">
        <v>490</v>
      </c>
      <c r="AI28" s="97">
        <f>AG28+AH28</f>
        <v>1021</v>
      </c>
      <c r="AJ28" s="140">
        <f t="shared" si="6"/>
        <v>0.52007835455435847</v>
      </c>
      <c r="AK28" s="139">
        <f t="shared" si="16"/>
        <v>0.47992164544564153</v>
      </c>
      <c r="AL28" s="97">
        <v>536</v>
      </c>
      <c r="AM28" s="97">
        <v>513</v>
      </c>
      <c r="AN28" s="97">
        <v>1049</v>
      </c>
      <c r="AO28" s="140">
        <f t="shared" si="7"/>
        <v>0.51096282173498575</v>
      </c>
      <c r="AP28" s="139">
        <f t="shared" si="17"/>
        <v>0.48903717826501431</v>
      </c>
      <c r="AQ28" s="97">
        <v>564</v>
      </c>
      <c r="AR28" s="97">
        <v>526</v>
      </c>
      <c r="AS28" s="97">
        <f>AQ28+AR28</f>
        <v>1090</v>
      </c>
      <c r="AT28" s="140">
        <f t="shared" si="8"/>
        <v>0.51743119266055049</v>
      </c>
      <c r="AU28" s="37">
        <f t="shared" si="18"/>
        <v>0.48256880733944957</v>
      </c>
      <c r="AV28" s="97">
        <v>566</v>
      </c>
      <c r="AW28" s="97">
        <v>483</v>
      </c>
      <c r="AX28" s="97">
        <f>AV28+AW28</f>
        <v>1049</v>
      </c>
      <c r="AY28" s="140">
        <f t="shared" si="9"/>
        <v>0.53956148713060059</v>
      </c>
      <c r="AZ28" s="37">
        <f t="shared" si="19"/>
        <v>0.46043851286939941</v>
      </c>
    </row>
    <row r="29" spans="1:52" ht="18" customHeight="1" x14ac:dyDescent="0.3">
      <c r="A29" s="25" t="s">
        <v>15</v>
      </c>
      <c r="B29" s="25" t="s">
        <v>43</v>
      </c>
      <c r="C29" s="78">
        <v>128</v>
      </c>
      <c r="D29" s="78">
        <v>230</v>
      </c>
      <c r="E29" s="78">
        <v>358</v>
      </c>
      <c r="F29" s="28">
        <f t="shared" si="0"/>
        <v>0.35754189944134079</v>
      </c>
      <c r="G29" s="137">
        <f t="shared" si="10"/>
        <v>0.64245810055865926</v>
      </c>
      <c r="H29" s="78">
        <v>114</v>
      </c>
      <c r="I29" s="78">
        <v>210</v>
      </c>
      <c r="J29" s="78">
        <f>SUM(H29:I29)</f>
        <v>324</v>
      </c>
      <c r="K29" s="28">
        <f t="shared" si="1"/>
        <v>0.35185185185185186</v>
      </c>
      <c r="L29" s="137">
        <f t="shared" si="11"/>
        <v>0.64814814814814814</v>
      </c>
      <c r="M29" s="78">
        <v>117</v>
      </c>
      <c r="N29" s="78">
        <v>215</v>
      </c>
      <c r="O29" s="78">
        <f>SUM(M29:N29)</f>
        <v>332</v>
      </c>
      <c r="P29" s="28">
        <f t="shared" si="2"/>
        <v>0.35240963855421686</v>
      </c>
      <c r="Q29" s="137">
        <f t="shared" si="12"/>
        <v>0.64759036144578308</v>
      </c>
      <c r="R29" s="78">
        <v>96</v>
      </c>
      <c r="S29" s="78">
        <v>178</v>
      </c>
      <c r="T29" s="78">
        <f>SUM(R29:S29)</f>
        <v>274</v>
      </c>
      <c r="U29" s="28">
        <f t="shared" si="3"/>
        <v>0.35036496350364965</v>
      </c>
      <c r="V29" s="137">
        <f t="shared" si="13"/>
        <v>0.64963503649635035</v>
      </c>
      <c r="W29" s="78">
        <v>96</v>
      </c>
      <c r="X29" s="78">
        <v>182</v>
      </c>
      <c r="Y29" s="78">
        <f>SUM(W29:X29)</f>
        <v>278</v>
      </c>
      <c r="Z29" s="28">
        <f t="shared" si="4"/>
        <v>0.34532374100719426</v>
      </c>
      <c r="AA29" s="137">
        <f t="shared" si="14"/>
        <v>0.65467625899280579</v>
      </c>
      <c r="AB29" s="78">
        <v>114</v>
      </c>
      <c r="AC29" s="78">
        <v>178</v>
      </c>
      <c r="AD29" s="78">
        <f>SUM(AB29:AC29)</f>
        <v>292</v>
      </c>
      <c r="AE29" s="28">
        <f t="shared" si="5"/>
        <v>0.3904109589041096</v>
      </c>
      <c r="AF29" s="137">
        <f t="shared" si="15"/>
        <v>0.6095890410958904</v>
      </c>
      <c r="AG29" s="78">
        <v>120</v>
      </c>
      <c r="AH29" s="78">
        <v>212</v>
      </c>
      <c r="AI29" s="78">
        <f>SUM(AG29:AH29)</f>
        <v>332</v>
      </c>
      <c r="AJ29" s="28">
        <f t="shared" si="6"/>
        <v>0.36144578313253012</v>
      </c>
      <c r="AK29" s="137">
        <f t="shared" si="16"/>
        <v>0.63855421686746983</v>
      </c>
      <c r="AL29" s="78">
        <v>131</v>
      </c>
      <c r="AM29" s="78">
        <v>189</v>
      </c>
      <c r="AN29" s="78">
        <f>SUM(AL29:AM29)</f>
        <v>320</v>
      </c>
      <c r="AO29" s="28">
        <f t="shared" si="7"/>
        <v>0.40937499999999999</v>
      </c>
      <c r="AP29" s="137">
        <f t="shared" si="17"/>
        <v>0.59062499999999996</v>
      </c>
      <c r="AQ29" s="78">
        <v>139</v>
      </c>
      <c r="AR29" s="78">
        <v>179</v>
      </c>
      <c r="AS29" s="78">
        <f>SUM(AQ29:AR29)</f>
        <v>318</v>
      </c>
      <c r="AT29" s="28">
        <f t="shared" si="8"/>
        <v>0.43710691823899372</v>
      </c>
      <c r="AU29" s="138">
        <f t="shared" si="18"/>
        <v>0.56289308176100628</v>
      </c>
      <c r="AV29" s="78">
        <v>139</v>
      </c>
      <c r="AW29" s="78">
        <v>184</v>
      </c>
      <c r="AX29" s="78">
        <f>SUM(AV29:AW29)</f>
        <v>323</v>
      </c>
      <c r="AY29" s="28">
        <f t="shared" si="9"/>
        <v>0.43034055727554177</v>
      </c>
      <c r="AZ29" s="138">
        <f t="shared" si="19"/>
        <v>0.56965944272445823</v>
      </c>
    </row>
    <row r="30" spans="1:52" ht="18" customHeight="1" x14ac:dyDescent="0.3">
      <c r="A30" s="33"/>
      <c r="B30" s="25" t="s">
        <v>44</v>
      </c>
      <c r="C30" s="78">
        <v>14</v>
      </c>
      <c r="D30" s="78">
        <v>60</v>
      </c>
      <c r="E30" s="78">
        <v>74</v>
      </c>
      <c r="F30" s="28">
        <f t="shared" si="0"/>
        <v>0.1891891891891892</v>
      </c>
      <c r="G30" s="137">
        <f t="shared" si="10"/>
        <v>0.81081081081081086</v>
      </c>
      <c r="H30" s="78">
        <v>17</v>
      </c>
      <c r="I30" s="78">
        <v>65</v>
      </c>
      <c r="J30" s="78">
        <f>SUM(H30:I30)</f>
        <v>82</v>
      </c>
      <c r="K30" s="28">
        <f t="shared" si="1"/>
        <v>0.2073170731707317</v>
      </c>
      <c r="L30" s="137">
        <f t="shared" si="11"/>
        <v>0.79268292682926833</v>
      </c>
      <c r="M30" s="78">
        <v>19</v>
      </c>
      <c r="N30" s="78">
        <v>65</v>
      </c>
      <c r="O30" s="78">
        <f>SUM(M30:N30)</f>
        <v>84</v>
      </c>
      <c r="P30" s="28">
        <f t="shared" si="2"/>
        <v>0.22619047619047619</v>
      </c>
      <c r="Q30" s="137">
        <f t="shared" si="12"/>
        <v>0.77380952380952384</v>
      </c>
      <c r="R30" s="78"/>
      <c r="S30" s="78">
        <v>63</v>
      </c>
      <c r="T30" s="78">
        <f>SUM(R30:S30)</f>
        <v>63</v>
      </c>
      <c r="U30" s="28">
        <f t="shared" si="3"/>
        <v>0</v>
      </c>
      <c r="V30" s="137">
        <f t="shared" si="13"/>
        <v>1</v>
      </c>
      <c r="W30" s="78">
        <v>30</v>
      </c>
      <c r="X30" s="78">
        <v>65</v>
      </c>
      <c r="Y30" s="78">
        <f>SUM(W30:X30)</f>
        <v>95</v>
      </c>
      <c r="Z30" s="28">
        <f t="shared" si="4"/>
        <v>0.31578947368421051</v>
      </c>
      <c r="AA30" s="137">
        <f t="shared" si="14"/>
        <v>0.68421052631578949</v>
      </c>
      <c r="AB30" s="78">
        <v>30</v>
      </c>
      <c r="AC30" s="78">
        <v>69</v>
      </c>
      <c r="AD30" s="78">
        <f>SUM(AB30:AC30)</f>
        <v>99</v>
      </c>
      <c r="AE30" s="28">
        <f t="shared" si="5"/>
        <v>0.30303030303030304</v>
      </c>
      <c r="AF30" s="137">
        <f t="shared" si="15"/>
        <v>0.69696969696969702</v>
      </c>
      <c r="AG30" s="78">
        <v>32</v>
      </c>
      <c r="AH30" s="78">
        <v>64</v>
      </c>
      <c r="AI30" s="78">
        <f>SUM(AG30:AH30)</f>
        <v>96</v>
      </c>
      <c r="AJ30" s="28">
        <f t="shared" si="6"/>
        <v>0.33333333333333331</v>
      </c>
      <c r="AK30" s="137">
        <f t="shared" si="16"/>
        <v>0.66666666666666663</v>
      </c>
      <c r="AL30" s="78">
        <v>33</v>
      </c>
      <c r="AM30" s="78">
        <v>74</v>
      </c>
      <c r="AN30" s="78">
        <f>SUM(AL30:AM30)</f>
        <v>107</v>
      </c>
      <c r="AO30" s="28">
        <f t="shared" si="7"/>
        <v>0.30841121495327101</v>
      </c>
      <c r="AP30" s="137">
        <f t="shared" si="17"/>
        <v>0.69158878504672894</v>
      </c>
      <c r="AQ30" s="78">
        <v>34</v>
      </c>
      <c r="AR30" s="78">
        <v>76</v>
      </c>
      <c r="AS30" s="78">
        <f>SUM(AQ30:AR30)</f>
        <v>110</v>
      </c>
      <c r="AT30" s="28">
        <f t="shared" si="8"/>
        <v>0.30909090909090908</v>
      </c>
      <c r="AU30" s="138">
        <f t="shared" si="18"/>
        <v>0.69090909090909092</v>
      </c>
      <c r="AV30" s="78">
        <v>33</v>
      </c>
      <c r="AW30" s="78">
        <v>73</v>
      </c>
      <c r="AX30" s="78">
        <f>SUM(AV30:AW30)</f>
        <v>106</v>
      </c>
      <c r="AY30" s="28">
        <f t="shared" si="9"/>
        <v>0.31132075471698112</v>
      </c>
      <c r="AZ30" s="138">
        <f t="shared" si="19"/>
        <v>0.68867924528301883</v>
      </c>
    </row>
    <row r="31" spans="1:52" ht="18" customHeight="1" x14ac:dyDescent="0.3">
      <c r="A31" s="33"/>
      <c r="B31" s="25" t="s">
        <v>45</v>
      </c>
      <c r="C31" s="78">
        <v>4</v>
      </c>
      <c r="D31" s="78">
        <v>41</v>
      </c>
      <c r="E31" s="78">
        <v>45</v>
      </c>
      <c r="F31" s="28">
        <f t="shared" si="0"/>
        <v>8.8888888888888892E-2</v>
      </c>
      <c r="G31" s="137">
        <f t="shared" si="10"/>
        <v>0.91111111111111109</v>
      </c>
      <c r="H31" s="78">
        <v>5</v>
      </c>
      <c r="I31" s="78">
        <v>48</v>
      </c>
      <c r="J31" s="78">
        <f>SUM(H31:I31)</f>
        <v>53</v>
      </c>
      <c r="K31" s="28">
        <f t="shared" si="1"/>
        <v>9.4339622641509441E-2</v>
      </c>
      <c r="L31" s="137">
        <f t="shared" si="11"/>
        <v>0.90566037735849059</v>
      </c>
      <c r="M31" s="78">
        <v>7</v>
      </c>
      <c r="N31" s="78">
        <v>52</v>
      </c>
      <c r="O31" s="78">
        <f>SUM(M31:N31)</f>
        <v>59</v>
      </c>
      <c r="P31" s="28">
        <f t="shared" si="2"/>
        <v>0.11864406779661017</v>
      </c>
      <c r="Q31" s="137">
        <f t="shared" si="12"/>
        <v>0.88135593220338981</v>
      </c>
      <c r="R31" s="78">
        <v>7</v>
      </c>
      <c r="S31" s="78">
        <v>45</v>
      </c>
      <c r="T31" s="78">
        <f>SUM(R31:S31)</f>
        <v>52</v>
      </c>
      <c r="U31" s="28">
        <f t="shared" si="3"/>
        <v>0.13461538461538461</v>
      </c>
      <c r="V31" s="137">
        <f t="shared" si="13"/>
        <v>0.86538461538461542</v>
      </c>
      <c r="W31" s="78">
        <v>7</v>
      </c>
      <c r="X31" s="78">
        <v>45</v>
      </c>
      <c r="Y31" s="78">
        <f>SUM(W31:X31)</f>
        <v>52</v>
      </c>
      <c r="Z31" s="28">
        <f t="shared" si="4"/>
        <v>0.13461538461538461</v>
      </c>
      <c r="AA31" s="137">
        <f t="shared" si="14"/>
        <v>0.86538461538461542</v>
      </c>
      <c r="AB31" s="78">
        <v>7</v>
      </c>
      <c r="AC31" s="78">
        <v>48</v>
      </c>
      <c r="AD31" s="78">
        <f>SUM(AB31:AC31)</f>
        <v>55</v>
      </c>
      <c r="AE31" s="28">
        <f t="shared" si="5"/>
        <v>0.12727272727272726</v>
      </c>
      <c r="AF31" s="137">
        <f t="shared" si="15"/>
        <v>0.87272727272727268</v>
      </c>
      <c r="AG31" s="78">
        <v>7</v>
      </c>
      <c r="AH31" s="78">
        <v>52</v>
      </c>
      <c r="AI31" s="78">
        <f>SUM(AG31:AH31)</f>
        <v>59</v>
      </c>
      <c r="AJ31" s="28">
        <f t="shared" si="6"/>
        <v>0.11864406779661017</v>
      </c>
      <c r="AK31" s="137">
        <f t="shared" si="16"/>
        <v>0.88135593220338981</v>
      </c>
      <c r="AL31" s="78">
        <v>8</v>
      </c>
      <c r="AM31" s="78">
        <v>51</v>
      </c>
      <c r="AN31" s="78">
        <f>SUM(AL31:AM31)</f>
        <v>59</v>
      </c>
      <c r="AO31" s="28">
        <f t="shared" si="7"/>
        <v>0.13559322033898305</v>
      </c>
      <c r="AP31" s="137">
        <f t="shared" si="17"/>
        <v>0.86440677966101698</v>
      </c>
      <c r="AQ31" s="78">
        <v>9</v>
      </c>
      <c r="AR31" s="78">
        <v>55</v>
      </c>
      <c r="AS31" s="78">
        <f>SUM(AQ31:AR31)</f>
        <v>64</v>
      </c>
      <c r="AT31" s="28">
        <f t="shared" si="8"/>
        <v>0.140625</v>
      </c>
      <c r="AU31" s="138">
        <f t="shared" si="18"/>
        <v>0.859375</v>
      </c>
      <c r="AV31" s="78">
        <v>13</v>
      </c>
      <c r="AW31" s="78">
        <v>59</v>
      </c>
      <c r="AX31" s="78">
        <f>SUM(AV31:AW31)</f>
        <v>72</v>
      </c>
      <c r="AY31" s="28">
        <f t="shared" si="9"/>
        <v>0.18055555555555555</v>
      </c>
      <c r="AZ31" s="138">
        <f t="shared" si="19"/>
        <v>0.81944444444444442</v>
      </c>
    </row>
    <row r="32" spans="1:52" s="16" customFormat="1" ht="18" customHeight="1" x14ac:dyDescent="0.3">
      <c r="A32" s="33"/>
      <c r="B32" s="123" t="s">
        <v>23</v>
      </c>
      <c r="C32" s="97">
        <f>SUM(C29:C31)</f>
        <v>146</v>
      </c>
      <c r="D32" s="97">
        <f>SUM(D29:D31)</f>
        <v>331</v>
      </c>
      <c r="E32" s="97">
        <f>SUM(E29:E31)</f>
        <v>477</v>
      </c>
      <c r="F32" s="30">
        <f t="shared" si="0"/>
        <v>0.30607966457023061</v>
      </c>
      <c r="G32" s="139">
        <f t="shared" si="10"/>
        <v>0.69392033542976939</v>
      </c>
      <c r="H32" s="97">
        <f>SUM(H29:H31)</f>
        <v>136</v>
      </c>
      <c r="I32" s="97">
        <f>SUM(I29:I31)</f>
        <v>323</v>
      </c>
      <c r="J32" s="97">
        <f>SUM(J29:J31)</f>
        <v>459</v>
      </c>
      <c r="K32" s="140">
        <f t="shared" si="1"/>
        <v>0.29629629629629628</v>
      </c>
      <c r="L32" s="139">
        <f t="shared" si="11"/>
        <v>0.70370370370370372</v>
      </c>
      <c r="M32" s="97">
        <f>SUM(M29:M31)</f>
        <v>143</v>
      </c>
      <c r="N32" s="97">
        <f>SUM(N29:N31)</f>
        <v>332</v>
      </c>
      <c r="O32" s="97">
        <f>SUM(O29:O31)</f>
        <v>475</v>
      </c>
      <c r="P32" s="140">
        <f t="shared" si="2"/>
        <v>0.30105263157894735</v>
      </c>
      <c r="Q32" s="139">
        <f t="shared" si="12"/>
        <v>0.69894736842105265</v>
      </c>
      <c r="R32" s="97">
        <v>129</v>
      </c>
      <c r="S32" s="97">
        <v>286</v>
      </c>
      <c r="T32" s="97">
        <f>R32+S32</f>
        <v>415</v>
      </c>
      <c r="U32" s="140">
        <f t="shared" si="3"/>
        <v>0.31084337349397589</v>
      </c>
      <c r="V32" s="139">
        <f t="shared" si="13"/>
        <v>0.68915662650602405</v>
      </c>
      <c r="W32" s="97">
        <v>133</v>
      </c>
      <c r="X32" s="97">
        <v>292</v>
      </c>
      <c r="Y32" s="97">
        <f>W32+X32</f>
        <v>425</v>
      </c>
      <c r="Z32" s="140">
        <f t="shared" si="4"/>
        <v>0.31294117647058822</v>
      </c>
      <c r="AA32" s="139">
        <f t="shared" si="14"/>
        <v>0.68705882352941172</v>
      </c>
      <c r="AB32" s="97">
        <v>151</v>
      </c>
      <c r="AC32" s="97">
        <v>295</v>
      </c>
      <c r="AD32" s="97">
        <f>AB32+AC32</f>
        <v>446</v>
      </c>
      <c r="AE32" s="140">
        <f t="shared" si="5"/>
        <v>0.33856502242152464</v>
      </c>
      <c r="AF32" s="139">
        <f t="shared" si="15"/>
        <v>0.66143497757847536</v>
      </c>
      <c r="AG32" s="97">
        <v>159</v>
      </c>
      <c r="AH32" s="97">
        <v>328</v>
      </c>
      <c r="AI32" s="97">
        <f>AG32+AH32</f>
        <v>487</v>
      </c>
      <c r="AJ32" s="140">
        <f t="shared" si="6"/>
        <v>0.32648870636550309</v>
      </c>
      <c r="AK32" s="139">
        <f t="shared" si="16"/>
        <v>0.67351129363449691</v>
      </c>
      <c r="AL32" s="97">
        <v>172</v>
      </c>
      <c r="AM32" s="97">
        <v>314</v>
      </c>
      <c r="AN32" s="97">
        <v>486</v>
      </c>
      <c r="AO32" s="140">
        <f t="shared" si="7"/>
        <v>0.35390946502057613</v>
      </c>
      <c r="AP32" s="139">
        <f t="shared" si="17"/>
        <v>0.64609053497942381</v>
      </c>
      <c r="AQ32" s="97">
        <v>182</v>
      </c>
      <c r="AR32" s="97">
        <v>310</v>
      </c>
      <c r="AS32" s="97">
        <f>AQ32+AR32</f>
        <v>492</v>
      </c>
      <c r="AT32" s="140">
        <f t="shared" si="8"/>
        <v>0.36991869918699188</v>
      </c>
      <c r="AU32" s="37">
        <f t="shared" si="18"/>
        <v>0.63008130081300817</v>
      </c>
      <c r="AV32" s="97">
        <v>185</v>
      </c>
      <c r="AW32" s="97">
        <v>316</v>
      </c>
      <c r="AX32" s="97">
        <f>AV32+AW32</f>
        <v>501</v>
      </c>
      <c r="AY32" s="140">
        <f t="shared" si="9"/>
        <v>0.36926147704590817</v>
      </c>
      <c r="AZ32" s="37">
        <f t="shared" si="19"/>
        <v>0.63073852295409183</v>
      </c>
    </row>
    <row r="33" spans="1:52" s="17" customFormat="1" ht="18" customHeight="1" x14ac:dyDescent="0.3">
      <c r="A33" s="25" t="s">
        <v>203</v>
      </c>
      <c r="B33" s="25" t="s">
        <v>43</v>
      </c>
      <c r="C33" s="141"/>
      <c r="D33" s="141"/>
      <c r="E33" s="141"/>
      <c r="F33" s="142"/>
      <c r="G33" s="122"/>
      <c r="H33" s="141"/>
      <c r="I33" s="141"/>
      <c r="J33" s="141"/>
      <c r="K33" s="142"/>
      <c r="L33" s="122"/>
      <c r="M33" s="141"/>
      <c r="N33" s="141"/>
      <c r="O33" s="141"/>
      <c r="P33" s="142"/>
      <c r="Q33" s="122"/>
      <c r="R33" s="84">
        <v>1</v>
      </c>
      <c r="S33" s="78">
        <v>1</v>
      </c>
      <c r="T33" s="78">
        <f>SUM(R33:S33)</f>
        <v>2</v>
      </c>
      <c r="U33" s="28">
        <f t="shared" si="3"/>
        <v>0.5</v>
      </c>
      <c r="V33" s="137">
        <f t="shared" si="13"/>
        <v>0.5</v>
      </c>
      <c r="W33" s="78">
        <v>0</v>
      </c>
      <c r="X33" s="78">
        <v>4</v>
      </c>
      <c r="Y33" s="78">
        <f>SUM(W33:X33)</f>
        <v>4</v>
      </c>
      <c r="Z33" s="28">
        <f t="shared" si="4"/>
        <v>0</v>
      </c>
      <c r="AA33" s="137">
        <f t="shared" si="14"/>
        <v>1</v>
      </c>
      <c r="AB33" s="78">
        <v>1</v>
      </c>
      <c r="AC33" s="78">
        <v>0</v>
      </c>
      <c r="AD33" s="78">
        <f>SUM(AB33:AC33)</f>
        <v>1</v>
      </c>
      <c r="AE33" s="28">
        <f t="shared" si="5"/>
        <v>1</v>
      </c>
      <c r="AF33" s="137">
        <f t="shared" si="15"/>
        <v>0</v>
      </c>
      <c r="AG33" s="78">
        <v>2</v>
      </c>
      <c r="AH33" s="78">
        <v>2</v>
      </c>
      <c r="AI33" s="78">
        <f>SUM(AG33:AH33)</f>
        <v>4</v>
      </c>
      <c r="AJ33" s="28">
        <f t="shared" si="6"/>
        <v>0.5</v>
      </c>
      <c r="AK33" s="137">
        <f t="shared" si="16"/>
        <v>0.5</v>
      </c>
      <c r="AL33" s="78">
        <v>5</v>
      </c>
      <c r="AM33" s="78">
        <v>3</v>
      </c>
      <c r="AN33" s="78">
        <f>SUM(AL33:AM33)</f>
        <v>8</v>
      </c>
      <c r="AO33" s="28">
        <f t="shared" si="7"/>
        <v>0.625</v>
      </c>
      <c r="AP33" s="137">
        <f t="shared" si="17"/>
        <v>0.375</v>
      </c>
      <c r="AQ33" s="78">
        <v>5</v>
      </c>
      <c r="AR33" s="78">
        <v>4</v>
      </c>
      <c r="AS33" s="78">
        <f>SUM(AQ33:AR33)</f>
        <v>9</v>
      </c>
      <c r="AT33" s="28">
        <f t="shared" si="8"/>
        <v>0.55555555555555558</v>
      </c>
      <c r="AU33" s="138">
        <f t="shared" si="18"/>
        <v>0.44444444444444442</v>
      </c>
      <c r="AV33" s="78">
        <v>10</v>
      </c>
      <c r="AW33" s="78">
        <v>4</v>
      </c>
      <c r="AX33" s="78">
        <f>SUM(AV33:AW33)</f>
        <v>14</v>
      </c>
      <c r="AY33" s="28">
        <f t="shared" si="9"/>
        <v>0.7142857142857143</v>
      </c>
      <c r="AZ33" s="138">
        <f t="shared" si="19"/>
        <v>0.2857142857142857</v>
      </c>
    </row>
    <row r="34" spans="1:52" s="17" customFormat="1" ht="18" customHeight="1" x14ac:dyDescent="0.3">
      <c r="A34" s="33"/>
      <c r="B34" s="25" t="s">
        <v>44</v>
      </c>
      <c r="C34" s="141"/>
      <c r="D34" s="141"/>
      <c r="E34" s="141"/>
      <c r="F34" s="142"/>
      <c r="G34" s="122"/>
      <c r="H34" s="141"/>
      <c r="I34" s="141"/>
      <c r="J34" s="141"/>
      <c r="K34" s="142"/>
      <c r="L34" s="122"/>
      <c r="M34" s="141"/>
      <c r="N34" s="141"/>
      <c r="O34" s="141"/>
      <c r="P34" s="142"/>
      <c r="Q34" s="122"/>
      <c r="R34" s="84">
        <v>0</v>
      </c>
      <c r="S34" s="78">
        <v>0</v>
      </c>
      <c r="T34" s="78">
        <f>SUM(R34:S34)</f>
        <v>0</v>
      </c>
      <c r="U34" s="28" t="s">
        <v>46</v>
      </c>
      <c r="V34" s="122" t="s">
        <v>46</v>
      </c>
      <c r="W34" s="84">
        <v>0</v>
      </c>
      <c r="X34" s="78">
        <v>0</v>
      </c>
      <c r="Y34" s="78">
        <f>SUM(W34:X34)</f>
        <v>0</v>
      </c>
      <c r="Z34" s="28" t="s">
        <v>46</v>
      </c>
      <c r="AA34" s="122" t="s">
        <v>46</v>
      </c>
      <c r="AB34" s="84">
        <v>0</v>
      </c>
      <c r="AC34" s="78">
        <v>0</v>
      </c>
      <c r="AD34" s="78">
        <f>SUM(AB34:AC34)</f>
        <v>0</v>
      </c>
      <c r="AE34" s="28" t="s">
        <v>46</v>
      </c>
      <c r="AF34" s="122" t="s">
        <v>46</v>
      </c>
      <c r="AG34" s="84">
        <v>0</v>
      </c>
      <c r="AH34" s="78">
        <v>0</v>
      </c>
      <c r="AI34" s="78">
        <f>SUM(AG34:AH34)</f>
        <v>0</v>
      </c>
      <c r="AJ34" s="28" t="s">
        <v>46</v>
      </c>
      <c r="AK34" s="122" t="s">
        <v>46</v>
      </c>
      <c r="AL34" s="84">
        <v>0</v>
      </c>
      <c r="AM34" s="78">
        <v>0</v>
      </c>
      <c r="AN34" s="78">
        <f>SUM(AL34:AM34)</f>
        <v>0</v>
      </c>
      <c r="AO34" s="28" t="s">
        <v>46</v>
      </c>
      <c r="AP34" s="122" t="s">
        <v>46</v>
      </c>
      <c r="AQ34" s="84">
        <v>0</v>
      </c>
      <c r="AR34" s="78">
        <v>0</v>
      </c>
      <c r="AS34" s="78">
        <f>SUM(AQ34:AR34)</f>
        <v>0</v>
      </c>
      <c r="AT34" s="28" t="s">
        <v>46</v>
      </c>
      <c r="AU34" s="65" t="s">
        <v>46</v>
      </c>
      <c r="AV34" s="84">
        <v>0</v>
      </c>
      <c r="AW34" s="78">
        <v>0</v>
      </c>
      <c r="AX34" s="78">
        <f>SUM(AV34:AW34)</f>
        <v>0</v>
      </c>
      <c r="AY34" s="28" t="s">
        <v>46</v>
      </c>
      <c r="AZ34" s="65" t="s">
        <v>46</v>
      </c>
    </row>
    <row r="35" spans="1:52" s="17" customFormat="1" ht="18" customHeight="1" x14ac:dyDescent="0.3">
      <c r="A35" s="33"/>
      <c r="B35" s="25" t="s">
        <v>45</v>
      </c>
      <c r="C35" s="141"/>
      <c r="D35" s="141"/>
      <c r="E35" s="141"/>
      <c r="F35" s="142"/>
      <c r="G35" s="122"/>
      <c r="H35" s="141"/>
      <c r="I35" s="141"/>
      <c r="J35" s="141"/>
      <c r="K35" s="142"/>
      <c r="L35" s="122"/>
      <c r="M35" s="141"/>
      <c r="N35" s="141"/>
      <c r="O35" s="141"/>
      <c r="P35" s="142"/>
      <c r="Q35" s="122"/>
      <c r="R35" s="84">
        <v>0</v>
      </c>
      <c r="S35" s="78">
        <v>0</v>
      </c>
      <c r="T35" s="78">
        <f>SUM(R35:S35)</f>
        <v>0</v>
      </c>
      <c r="U35" s="28" t="s">
        <v>46</v>
      </c>
      <c r="V35" s="122" t="s">
        <v>46</v>
      </c>
      <c r="W35" s="84">
        <v>0</v>
      </c>
      <c r="X35" s="78">
        <v>0</v>
      </c>
      <c r="Y35" s="78">
        <f>SUM(W35:X35)</f>
        <v>0</v>
      </c>
      <c r="Z35" s="28" t="s">
        <v>46</v>
      </c>
      <c r="AA35" s="122" t="s">
        <v>46</v>
      </c>
      <c r="AB35" s="84">
        <v>0</v>
      </c>
      <c r="AC35" s="78">
        <v>0</v>
      </c>
      <c r="AD35" s="78">
        <f>SUM(AB35:AC35)</f>
        <v>0</v>
      </c>
      <c r="AE35" s="28" t="s">
        <v>46</v>
      </c>
      <c r="AF35" s="122" t="s">
        <v>46</v>
      </c>
      <c r="AG35" s="84">
        <v>0</v>
      </c>
      <c r="AH35" s="78">
        <v>0</v>
      </c>
      <c r="AI35" s="78">
        <f>SUM(AG35:AH35)</f>
        <v>0</v>
      </c>
      <c r="AJ35" s="28" t="s">
        <v>46</v>
      </c>
      <c r="AK35" s="122" t="s">
        <v>46</v>
      </c>
      <c r="AL35" s="84">
        <v>0</v>
      </c>
      <c r="AM35" s="78">
        <v>0</v>
      </c>
      <c r="AN35" s="78">
        <f>SUM(AL35:AM35)</f>
        <v>0</v>
      </c>
      <c r="AO35" s="28" t="s">
        <v>46</v>
      </c>
      <c r="AP35" s="122" t="s">
        <v>46</v>
      </c>
      <c r="AQ35" s="84">
        <v>0</v>
      </c>
      <c r="AR35" s="78">
        <v>0</v>
      </c>
      <c r="AS35" s="78">
        <f>SUM(AQ35:AR35)</f>
        <v>0</v>
      </c>
      <c r="AT35" s="28" t="s">
        <v>46</v>
      </c>
      <c r="AU35" s="65" t="s">
        <v>46</v>
      </c>
      <c r="AV35" s="84">
        <v>0</v>
      </c>
      <c r="AW35" s="78">
        <v>0</v>
      </c>
      <c r="AX35" s="78">
        <f>SUM(AV35:AW35)</f>
        <v>0</v>
      </c>
      <c r="AY35" s="28" t="s">
        <v>46</v>
      </c>
      <c r="AZ35" s="65" t="s">
        <v>46</v>
      </c>
    </row>
    <row r="36" spans="1:52" s="32" customFormat="1" ht="18" customHeight="1" x14ac:dyDescent="0.3">
      <c r="A36" s="34"/>
      <c r="B36" s="123" t="s">
        <v>23</v>
      </c>
      <c r="C36" s="143"/>
      <c r="D36" s="143"/>
      <c r="E36" s="143"/>
      <c r="F36" s="144"/>
      <c r="G36" s="56"/>
      <c r="H36" s="143"/>
      <c r="I36" s="143"/>
      <c r="J36" s="143"/>
      <c r="K36" s="144"/>
      <c r="L36" s="56"/>
      <c r="M36" s="143"/>
      <c r="N36" s="143"/>
      <c r="O36" s="143"/>
      <c r="P36" s="144"/>
      <c r="Q36" s="56"/>
      <c r="R36" s="124">
        <v>1</v>
      </c>
      <c r="S36" s="97">
        <v>1</v>
      </c>
      <c r="T36" s="97">
        <f>R36+S36</f>
        <v>2</v>
      </c>
      <c r="U36" s="140">
        <f>R36/T36</f>
        <v>0.5</v>
      </c>
      <c r="V36" s="145">
        <f t="shared" ref="V36:V40" si="20">S36/T36</f>
        <v>0.5</v>
      </c>
      <c r="W36" s="97">
        <v>0</v>
      </c>
      <c r="X36" s="97">
        <v>4</v>
      </c>
      <c r="Y36" s="97">
        <f>W36+X36</f>
        <v>4</v>
      </c>
      <c r="Z36" s="140">
        <f>W36/Y36</f>
        <v>0</v>
      </c>
      <c r="AA36" s="145">
        <f t="shared" ref="AA36:AA40" si="21">X36/Y36</f>
        <v>1</v>
      </c>
      <c r="AB36" s="97">
        <v>1</v>
      </c>
      <c r="AC36" s="97">
        <v>0</v>
      </c>
      <c r="AD36" s="97">
        <f>AB36+AC36</f>
        <v>1</v>
      </c>
      <c r="AE36" s="140">
        <f>AB36/AD36</f>
        <v>1</v>
      </c>
      <c r="AF36" s="145">
        <f t="shared" ref="AF36:AF40" si="22">AC36/AD36</f>
        <v>0</v>
      </c>
      <c r="AG36" s="97">
        <v>2</v>
      </c>
      <c r="AH36" s="97">
        <v>2</v>
      </c>
      <c r="AI36" s="97">
        <v>4</v>
      </c>
      <c r="AJ36" s="140">
        <f>AG36/AI36</f>
        <v>0.5</v>
      </c>
      <c r="AK36" s="145">
        <f t="shared" ref="AK36:AK40" si="23">AH36/AI36</f>
        <v>0.5</v>
      </c>
      <c r="AL36" s="97">
        <v>5</v>
      </c>
      <c r="AM36" s="97">
        <v>3</v>
      </c>
      <c r="AN36" s="97">
        <f>AL36+AM36</f>
        <v>8</v>
      </c>
      <c r="AO36" s="140">
        <f t="shared" ref="AO36:AO44" si="24">AL36/AN36</f>
        <v>0.625</v>
      </c>
      <c r="AP36" s="145">
        <f t="shared" ref="AP36:AP40" si="25">AM36/AN36</f>
        <v>0.375</v>
      </c>
      <c r="AQ36" s="97">
        <v>5</v>
      </c>
      <c r="AR36" s="97">
        <v>4</v>
      </c>
      <c r="AS36" s="97">
        <f>AQ36+AR36</f>
        <v>9</v>
      </c>
      <c r="AT36" s="140">
        <f t="shared" ref="AT36:AT44" si="26">AQ36/AS36</f>
        <v>0.55555555555555558</v>
      </c>
      <c r="AU36" s="146">
        <f t="shared" ref="AU36:AU40" si="27">AR36/AS36</f>
        <v>0.44444444444444442</v>
      </c>
      <c r="AV36" s="97">
        <v>10</v>
      </c>
      <c r="AW36" s="97">
        <v>4</v>
      </c>
      <c r="AX36" s="97">
        <f>AV36+AW36</f>
        <v>14</v>
      </c>
      <c r="AY36" s="140">
        <f t="shared" ref="AY36:AY44" si="28">AV36/AX36</f>
        <v>0.7142857142857143</v>
      </c>
      <c r="AZ36" s="146">
        <f t="shared" ref="AZ36:AZ40" si="29">AW36/AX36</f>
        <v>0.2857142857142857</v>
      </c>
    </row>
    <row r="37" spans="1:52" s="17" customFormat="1" ht="18" customHeight="1" x14ac:dyDescent="0.3">
      <c r="A37" s="25" t="s">
        <v>42</v>
      </c>
      <c r="B37" s="25" t="s">
        <v>43</v>
      </c>
      <c r="C37" s="125"/>
      <c r="D37" s="125"/>
      <c r="E37" s="125"/>
      <c r="F37" s="126"/>
      <c r="G37" s="122"/>
      <c r="H37" s="125"/>
      <c r="I37" s="125"/>
      <c r="J37" s="125"/>
      <c r="K37" s="126"/>
      <c r="L37" s="122"/>
      <c r="M37" s="125"/>
      <c r="N37" s="125"/>
      <c r="O37" s="125"/>
      <c r="P37" s="126"/>
      <c r="Q37" s="122"/>
      <c r="R37" s="84">
        <v>40</v>
      </c>
      <c r="S37" s="78">
        <v>14</v>
      </c>
      <c r="T37" s="78">
        <f>SUM(R37:S37)</f>
        <v>54</v>
      </c>
      <c r="U37" s="28">
        <f>R37/T37</f>
        <v>0.7407407407407407</v>
      </c>
      <c r="V37" s="137">
        <f t="shared" si="20"/>
        <v>0.25925925925925924</v>
      </c>
      <c r="W37" s="78">
        <v>37</v>
      </c>
      <c r="X37" s="78">
        <v>13</v>
      </c>
      <c r="Y37" s="78">
        <f>SUM(W37:X37)</f>
        <v>50</v>
      </c>
      <c r="Z37" s="28">
        <f>W37/Y37</f>
        <v>0.74</v>
      </c>
      <c r="AA37" s="137">
        <f t="shared" si="21"/>
        <v>0.26</v>
      </c>
      <c r="AB37" s="78">
        <v>38</v>
      </c>
      <c r="AC37" s="78">
        <v>14</v>
      </c>
      <c r="AD37" s="78">
        <f>SUM(AB37:AC37)</f>
        <v>52</v>
      </c>
      <c r="AE37" s="28">
        <f>AB37/AD37</f>
        <v>0.73076923076923073</v>
      </c>
      <c r="AF37" s="137">
        <f t="shared" si="22"/>
        <v>0.26923076923076922</v>
      </c>
      <c r="AG37" s="78">
        <v>42</v>
      </c>
      <c r="AH37" s="78">
        <v>16</v>
      </c>
      <c r="AI37" s="78">
        <f>SUM(AG37:AH37)</f>
        <v>58</v>
      </c>
      <c r="AJ37" s="28">
        <f>AG37/AI37</f>
        <v>0.72413793103448276</v>
      </c>
      <c r="AK37" s="137">
        <f t="shared" si="23"/>
        <v>0.27586206896551724</v>
      </c>
      <c r="AL37" s="78">
        <v>43</v>
      </c>
      <c r="AM37" s="78">
        <v>14</v>
      </c>
      <c r="AN37" s="78">
        <f>SUM(AL37:AM37)</f>
        <v>57</v>
      </c>
      <c r="AO37" s="28">
        <f t="shared" si="24"/>
        <v>0.75438596491228072</v>
      </c>
      <c r="AP37" s="137">
        <f t="shared" si="25"/>
        <v>0.24561403508771928</v>
      </c>
      <c r="AQ37" s="78">
        <v>42</v>
      </c>
      <c r="AR37" s="78">
        <v>13</v>
      </c>
      <c r="AS37" s="78">
        <f>SUM(AQ37:AR37)</f>
        <v>55</v>
      </c>
      <c r="AT37" s="28">
        <f t="shared" si="26"/>
        <v>0.76363636363636367</v>
      </c>
      <c r="AU37" s="138">
        <f t="shared" si="27"/>
        <v>0.23636363636363636</v>
      </c>
      <c r="AV37" s="78">
        <v>44</v>
      </c>
      <c r="AW37" s="78">
        <v>16</v>
      </c>
      <c r="AX37" s="78">
        <f>SUM(AV37:AW37)</f>
        <v>60</v>
      </c>
      <c r="AY37" s="28">
        <f t="shared" si="28"/>
        <v>0.73333333333333328</v>
      </c>
      <c r="AZ37" s="138">
        <f t="shared" si="29"/>
        <v>0.26666666666666666</v>
      </c>
    </row>
    <row r="38" spans="1:52" s="17" customFormat="1" ht="18" customHeight="1" x14ac:dyDescent="0.3">
      <c r="A38" s="33"/>
      <c r="B38" s="25" t="s">
        <v>44</v>
      </c>
      <c r="C38" s="125"/>
      <c r="D38" s="125"/>
      <c r="E38" s="125"/>
      <c r="F38" s="126"/>
      <c r="G38" s="122"/>
      <c r="H38" s="125"/>
      <c r="I38" s="125"/>
      <c r="J38" s="125"/>
      <c r="K38" s="126"/>
      <c r="L38" s="122"/>
      <c r="M38" s="125"/>
      <c r="N38" s="125"/>
      <c r="O38" s="125"/>
      <c r="P38" s="126"/>
      <c r="Q38" s="122"/>
      <c r="R38" s="84">
        <v>0</v>
      </c>
      <c r="S38" s="78">
        <v>1</v>
      </c>
      <c r="T38" s="78">
        <v>1</v>
      </c>
      <c r="U38" s="28">
        <f>R38/T38</f>
        <v>0</v>
      </c>
      <c r="V38" s="137">
        <f t="shared" si="20"/>
        <v>1</v>
      </c>
      <c r="W38" s="78">
        <v>0</v>
      </c>
      <c r="X38" s="78">
        <v>1</v>
      </c>
      <c r="Y38" s="78">
        <f>SUM(W38:X38)</f>
        <v>1</v>
      </c>
      <c r="Z38" s="28">
        <f>W38/Y38</f>
        <v>0</v>
      </c>
      <c r="AA38" s="137">
        <f t="shared" si="21"/>
        <v>1</v>
      </c>
      <c r="AB38" s="78">
        <v>0</v>
      </c>
      <c r="AC38" s="78">
        <v>1</v>
      </c>
      <c r="AD38" s="78">
        <f>SUM(AB38:AC38)</f>
        <v>1</v>
      </c>
      <c r="AE38" s="28">
        <f>AB38/AD38</f>
        <v>0</v>
      </c>
      <c r="AF38" s="137">
        <f t="shared" si="22"/>
        <v>1</v>
      </c>
      <c r="AG38" s="78">
        <v>0</v>
      </c>
      <c r="AH38" s="78">
        <v>1</v>
      </c>
      <c r="AI38" s="78">
        <f>SUM(AG38:AH38)</f>
        <v>1</v>
      </c>
      <c r="AJ38" s="28">
        <f>AG38/AI38</f>
        <v>0</v>
      </c>
      <c r="AK38" s="137">
        <f t="shared" si="23"/>
        <v>1</v>
      </c>
      <c r="AL38" s="78">
        <v>0</v>
      </c>
      <c r="AM38" s="78">
        <v>1</v>
      </c>
      <c r="AN38" s="78">
        <f>SUM(AL38:AM38)</f>
        <v>1</v>
      </c>
      <c r="AO38" s="28">
        <f t="shared" si="24"/>
        <v>0</v>
      </c>
      <c r="AP38" s="137">
        <f t="shared" si="25"/>
        <v>1</v>
      </c>
      <c r="AQ38" s="78">
        <v>0</v>
      </c>
      <c r="AR38" s="78">
        <v>1</v>
      </c>
      <c r="AS38" s="78">
        <f>SUM(AQ38:AR38)</f>
        <v>1</v>
      </c>
      <c r="AT38" s="28">
        <f t="shared" si="26"/>
        <v>0</v>
      </c>
      <c r="AU38" s="138">
        <f t="shared" si="27"/>
        <v>1</v>
      </c>
      <c r="AV38" s="78">
        <v>0</v>
      </c>
      <c r="AW38" s="78">
        <v>1</v>
      </c>
      <c r="AX38" s="78">
        <f>SUM(AV38:AW38)</f>
        <v>1</v>
      </c>
      <c r="AY38" s="28">
        <f t="shared" si="28"/>
        <v>0</v>
      </c>
      <c r="AZ38" s="138">
        <f t="shared" si="29"/>
        <v>1</v>
      </c>
    </row>
    <row r="39" spans="1:52" s="17" customFormat="1" ht="18" customHeight="1" x14ac:dyDescent="0.3">
      <c r="A39" s="33"/>
      <c r="B39" s="25" t="s">
        <v>45</v>
      </c>
      <c r="C39" s="125"/>
      <c r="D39" s="125"/>
      <c r="E39" s="125"/>
      <c r="F39" s="126"/>
      <c r="G39" s="122"/>
      <c r="H39" s="125"/>
      <c r="I39" s="125"/>
      <c r="J39" s="125"/>
      <c r="K39" s="126"/>
      <c r="L39" s="122"/>
      <c r="M39" s="125"/>
      <c r="N39" s="125"/>
      <c r="O39" s="125"/>
      <c r="P39" s="126"/>
      <c r="Q39" s="122"/>
      <c r="R39" s="84">
        <v>0</v>
      </c>
      <c r="S39" s="78">
        <v>0</v>
      </c>
      <c r="T39" s="78">
        <f>SUM(R39:S39)</f>
        <v>0</v>
      </c>
      <c r="U39" s="28" t="s">
        <v>46</v>
      </c>
      <c r="V39" s="122" t="s">
        <v>46</v>
      </c>
      <c r="W39" s="84">
        <v>1</v>
      </c>
      <c r="X39" s="78">
        <v>1</v>
      </c>
      <c r="Y39" s="78">
        <f>SUM(W39:X39)</f>
        <v>2</v>
      </c>
      <c r="Z39" s="28" t="s">
        <v>46</v>
      </c>
      <c r="AA39" s="122" t="s">
        <v>46</v>
      </c>
      <c r="AB39" s="84">
        <v>1</v>
      </c>
      <c r="AC39" s="78">
        <v>1</v>
      </c>
      <c r="AD39" s="78">
        <f>SUM(AB39:AC39)</f>
        <v>2</v>
      </c>
      <c r="AE39" s="28" t="s">
        <v>46</v>
      </c>
      <c r="AF39" s="122" t="s">
        <v>46</v>
      </c>
      <c r="AG39" s="84">
        <v>2</v>
      </c>
      <c r="AH39" s="78">
        <v>1</v>
      </c>
      <c r="AI39" s="78">
        <f>SUM(AG39:AH39)</f>
        <v>3</v>
      </c>
      <c r="AJ39" s="28" t="s">
        <v>46</v>
      </c>
      <c r="AK39" s="122" t="s">
        <v>46</v>
      </c>
      <c r="AL39" s="84">
        <v>2</v>
      </c>
      <c r="AM39" s="78">
        <v>1</v>
      </c>
      <c r="AN39" s="78">
        <f>SUM(AL39:AM39)</f>
        <v>3</v>
      </c>
      <c r="AO39" s="28">
        <f t="shared" si="24"/>
        <v>0.66666666666666663</v>
      </c>
      <c r="AP39" s="137">
        <f t="shared" si="25"/>
        <v>0.33333333333333331</v>
      </c>
      <c r="AQ39" s="78">
        <v>2</v>
      </c>
      <c r="AR39" s="78">
        <v>1</v>
      </c>
      <c r="AS39" s="78">
        <f>SUM(AQ39:AR39)</f>
        <v>3</v>
      </c>
      <c r="AT39" s="28">
        <f t="shared" si="26"/>
        <v>0.66666666666666663</v>
      </c>
      <c r="AU39" s="138">
        <f t="shared" si="27"/>
        <v>0.33333333333333331</v>
      </c>
      <c r="AV39" s="78">
        <v>2</v>
      </c>
      <c r="AW39" s="78">
        <v>1</v>
      </c>
      <c r="AX39" s="78">
        <f>SUM(AV39:AW39)</f>
        <v>3</v>
      </c>
      <c r="AY39" s="28">
        <f t="shared" si="28"/>
        <v>0.66666666666666663</v>
      </c>
      <c r="AZ39" s="138">
        <f t="shared" si="29"/>
        <v>0.33333333333333331</v>
      </c>
    </row>
    <row r="40" spans="1:52" s="32" customFormat="1" ht="18" customHeight="1" x14ac:dyDescent="0.3">
      <c r="A40" s="34"/>
      <c r="B40" s="123" t="s">
        <v>23</v>
      </c>
      <c r="C40" s="127"/>
      <c r="D40" s="127"/>
      <c r="E40" s="127"/>
      <c r="F40" s="128"/>
      <c r="G40" s="56"/>
      <c r="H40" s="127"/>
      <c r="I40" s="127"/>
      <c r="J40" s="127"/>
      <c r="K40" s="128"/>
      <c r="L40" s="56"/>
      <c r="M40" s="127"/>
      <c r="N40" s="127"/>
      <c r="O40" s="127"/>
      <c r="P40" s="128"/>
      <c r="Q40" s="56"/>
      <c r="R40" s="124">
        <v>40</v>
      </c>
      <c r="S40" s="97">
        <v>15</v>
      </c>
      <c r="T40" s="97">
        <f>R40+S40</f>
        <v>55</v>
      </c>
      <c r="U40" s="140">
        <f>R40/T40</f>
        <v>0.72727272727272729</v>
      </c>
      <c r="V40" s="56">
        <f t="shared" si="20"/>
        <v>0.27272727272727271</v>
      </c>
      <c r="W40" s="124">
        <v>38</v>
      </c>
      <c r="X40" s="97">
        <v>15</v>
      </c>
      <c r="Y40" s="97">
        <f>W40+X40</f>
        <v>53</v>
      </c>
      <c r="Z40" s="140">
        <f>W40/Y40</f>
        <v>0.71698113207547165</v>
      </c>
      <c r="AA40" s="56">
        <f t="shared" si="21"/>
        <v>0.28301886792452829</v>
      </c>
      <c r="AB40" s="124">
        <v>39</v>
      </c>
      <c r="AC40" s="97">
        <v>16</v>
      </c>
      <c r="AD40" s="97">
        <f>AB40+AC40</f>
        <v>55</v>
      </c>
      <c r="AE40" s="140">
        <f>AB40/AD40</f>
        <v>0.70909090909090911</v>
      </c>
      <c r="AF40" s="56">
        <f t="shared" si="22"/>
        <v>0.29090909090909089</v>
      </c>
      <c r="AG40" s="124">
        <v>44</v>
      </c>
      <c r="AH40" s="97">
        <v>18</v>
      </c>
      <c r="AI40" s="97">
        <f>AG40+AH40</f>
        <v>62</v>
      </c>
      <c r="AJ40" s="140">
        <f>AG40/AI40</f>
        <v>0.70967741935483875</v>
      </c>
      <c r="AK40" s="56">
        <f t="shared" si="23"/>
        <v>0.29032258064516131</v>
      </c>
      <c r="AL40" s="124">
        <v>45</v>
      </c>
      <c r="AM40" s="97">
        <v>16</v>
      </c>
      <c r="AN40" s="97">
        <v>61</v>
      </c>
      <c r="AO40" s="140">
        <f t="shared" si="24"/>
        <v>0.73770491803278693</v>
      </c>
      <c r="AP40" s="56">
        <f t="shared" si="25"/>
        <v>0.26229508196721313</v>
      </c>
      <c r="AQ40" s="124">
        <v>44</v>
      </c>
      <c r="AR40" s="97">
        <v>15</v>
      </c>
      <c r="AS40" s="97">
        <f>AQ40+AR40</f>
        <v>59</v>
      </c>
      <c r="AT40" s="140">
        <f t="shared" si="26"/>
        <v>0.74576271186440679</v>
      </c>
      <c r="AU40" s="55">
        <f t="shared" si="27"/>
        <v>0.25423728813559321</v>
      </c>
      <c r="AV40" s="124">
        <v>46</v>
      </c>
      <c r="AW40" s="97">
        <v>18</v>
      </c>
      <c r="AX40" s="97">
        <f>AV40+AW40</f>
        <v>64</v>
      </c>
      <c r="AY40" s="140">
        <f t="shared" si="28"/>
        <v>0.71875</v>
      </c>
      <c r="AZ40" s="55">
        <f t="shared" si="29"/>
        <v>0.28125</v>
      </c>
    </row>
    <row r="41" spans="1:52" ht="18" customHeight="1" x14ac:dyDescent="0.3">
      <c r="A41" s="25" t="s">
        <v>16</v>
      </c>
      <c r="B41" s="25" t="s">
        <v>43</v>
      </c>
      <c r="C41" s="116">
        <f t="shared" ref="C41:E43" si="30">SUM(C5+C9+C13+C17+C21+C25+C29)</f>
        <v>1146</v>
      </c>
      <c r="D41" s="116">
        <f t="shared" si="30"/>
        <v>1721</v>
      </c>
      <c r="E41" s="116">
        <f t="shared" si="30"/>
        <v>2867</v>
      </c>
      <c r="F41" s="121">
        <f>C41/E41</f>
        <v>0.39972096267875828</v>
      </c>
      <c r="G41" s="147">
        <f>D41/E41</f>
        <v>0.60027903732124177</v>
      </c>
      <c r="H41" s="116">
        <f t="shared" ref="H41:J43" si="31">SUM(H5+H9+H13+H17+H21+H25+H29)</f>
        <v>1173</v>
      </c>
      <c r="I41" s="116">
        <f t="shared" si="31"/>
        <v>1621</v>
      </c>
      <c r="J41" s="116">
        <f t="shared" si="31"/>
        <v>2794</v>
      </c>
      <c r="K41" s="121">
        <f>H41/J41</f>
        <v>0.41982820329277021</v>
      </c>
      <c r="L41" s="147">
        <f>I41/J41</f>
        <v>0.58017179670722974</v>
      </c>
      <c r="M41" s="116">
        <f t="shared" ref="M41:O43" si="32">SUM(M5+M9+M13+M17+M21+M25+M29)</f>
        <v>1214</v>
      </c>
      <c r="N41" s="116">
        <f t="shared" si="32"/>
        <v>1619</v>
      </c>
      <c r="O41" s="116">
        <f t="shared" si="32"/>
        <v>2833</v>
      </c>
      <c r="P41" s="121">
        <f>M41/O41</f>
        <v>0.42852100247087893</v>
      </c>
      <c r="Q41" s="147">
        <f>N41/O41</f>
        <v>0.57147899752912112</v>
      </c>
      <c r="R41" s="78">
        <v>1289</v>
      </c>
      <c r="S41" s="78">
        <v>1614</v>
      </c>
      <c r="T41" s="78">
        <f>R41+S41</f>
        <v>2903</v>
      </c>
      <c r="U41" s="28">
        <f>R41/T41</f>
        <v>0.44402342404409234</v>
      </c>
      <c r="V41" s="147">
        <f>S41/T41</f>
        <v>0.55597657595590766</v>
      </c>
      <c r="W41" s="78">
        <v>1265</v>
      </c>
      <c r="X41" s="78">
        <v>1545</v>
      </c>
      <c r="Y41" s="78">
        <f>SUM(W41:X41)</f>
        <v>2810</v>
      </c>
      <c r="Z41" s="28">
        <f>W41/Y41</f>
        <v>0.45017793594306049</v>
      </c>
      <c r="AA41" s="147">
        <f>X41/Y41</f>
        <v>0.54982206405693945</v>
      </c>
      <c r="AB41" s="78">
        <v>1346</v>
      </c>
      <c r="AC41" s="78">
        <v>1571</v>
      </c>
      <c r="AD41" s="78">
        <f>SUM(AB41:AC41)</f>
        <v>2917</v>
      </c>
      <c r="AE41" s="28">
        <f>AB41/AD41</f>
        <v>0.46143297908810421</v>
      </c>
      <c r="AF41" s="147">
        <f>AC41/AD41</f>
        <v>0.53856702091189579</v>
      </c>
      <c r="AG41" s="78">
        <v>1431</v>
      </c>
      <c r="AH41" s="78">
        <v>1670</v>
      </c>
      <c r="AI41" s="78">
        <f>SUM(AG41:AH41)</f>
        <v>3101</v>
      </c>
      <c r="AJ41" s="28">
        <f>AG41/AI41</f>
        <v>0.46146404385682038</v>
      </c>
      <c r="AK41" s="147">
        <f>AH41/AI41</f>
        <v>0.53853595614317962</v>
      </c>
      <c r="AL41" s="78">
        <v>1483</v>
      </c>
      <c r="AM41" s="78">
        <v>1656</v>
      </c>
      <c r="AN41" s="78">
        <f>SUM(AL41:AM41)</f>
        <v>3139</v>
      </c>
      <c r="AO41" s="28">
        <f t="shared" si="24"/>
        <v>0.47244345332908572</v>
      </c>
      <c r="AP41" s="147">
        <f>AM41/AN41</f>
        <v>0.52755654667091434</v>
      </c>
      <c r="AQ41" s="78">
        <v>1702</v>
      </c>
      <c r="AR41" s="78">
        <v>1832</v>
      </c>
      <c r="AS41" s="78">
        <f>SUM(AQ41:AR41)</f>
        <v>3534</v>
      </c>
      <c r="AT41" s="28">
        <f t="shared" si="26"/>
        <v>0.48160724391624221</v>
      </c>
      <c r="AU41" s="148">
        <f>AR41/AS41</f>
        <v>0.51839275608375779</v>
      </c>
      <c r="AV41" s="78">
        <v>1734</v>
      </c>
      <c r="AW41" s="78">
        <v>1789</v>
      </c>
      <c r="AX41" s="78">
        <f>SUM(AV41:AW41)</f>
        <v>3523</v>
      </c>
      <c r="AY41" s="28">
        <f t="shared" si="28"/>
        <v>0.49219415271075789</v>
      </c>
      <c r="AZ41" s="148">
        <f>AW41/AX41</f>
        <v>0.50780584728924216</v>
      </c>
    </row>
    <row r="42" spans="1:52" ht="18" customHeight="1" x14ac:dyDescent="0.3">
      <c r="A42" s="33"/>
      <c r="B42" s="25" t="s">
        <v>44</v>
      </c>
      <c r="C42" s="78">
        <f t="shared" si="30"/>
        <v>185</v>
      </c>
      <c r="D42" s="78">
        <f t="shared" si="30"/>
        <v>566</v>
      </c>
      <c r="E42" s="78">
        <f t="shared" si="30"/>
        <v>751</v>
      </c>
      <c r="F42" s="28">
        <f>C42/E42</f>
        <v>0.24633821571238348</v>
      </c>
      <c r="G42" s="137">
        <f>D42/E42</f>
        <v>0.75366178428761654</v>
      </c>
      <c r="H42" s="78">
        <f t="shared" si="31"/>
        <v>207</v>
      </c>
      <c r="I42" s="78">
        <f t="shared" si="31"/>
        <v>569</v>
      </c>
      <c r="J42" s="78">
        <f t="shared" si="31"/>
        <v>776</v>
      </c>
      <c r="K42" s="28">
        <f>H42/J42</f>
        <v>0.26675257731958762</v>
      </c>
      <c r="L42" s="137">
        <f>I42/J42</f>
        <v>0.73324742268041232</v>
      </c>
      <c r="M42" s="78">
        <f t="shared" si="32"/>
        <v>219</v>
      </c>
      <c r="N42" s="78">
        <f t="shared" si="32"/>
        <v>583</v>
      </c>
      <c r="O42" s="78">
        <f t="shared" si="32"/>
        <v>802</v>
      </c>
      <c r="P42" s="28">
        <f>M42/O42</f>
        <v>0.27306733167082292</v>
      </c>
      <c r="Q42" s="137">
        <f>N42/O42</f>
        <v>0.72693266832917702</v>
      </c>
      <c r="R42" s="78">
        <v>252</v>
      </c>
      <c r="S42" s="78">
        <v>649</v>
      </c>
      <c r="T42" s="78">
        <f>R42+S42</f>
        <v>901</v>
      </c>
      <c r="U42" s="28">
        <f>R42/T42</f>
        <v>0.27968923418423974</v>
      </c>
      <c r="V42" s="137">
        <f>S42/T42</f>
        <v>0.72031076581576026</v>
      </c>
      <c r="W42" s="78">
        <v>267</v>
      </c>
      <c r="X42" s="78">
        <v>684</v>
      </c>
      <c r="Y42" s="78">
        <f>SUM(W42:X42)</f>
        <v>951</v>
      </c>
      <c r="Z42" s="28">
        <f>W42/Y42</f>
        <v>0.28075709779179808</v>
      </c>
      <c r="AA42" s="137">
        <f>X42/Y42</f>
        <v>0.71924290220820186</v>
      </c>
      <c r="AB42" s="78">
        <v>285</v>
      </c>
      <c r="AC42" s="78">
        <v>734</v>
      </c>
      <c r="AD42" s="78">
        <f>SUM(AB42:AC42)</f>
        <v>1019</v>
      </c>
      <c r="AE42" s="28">
        <f>AB42/AD42</f>
        <v>0.27968596663395484</v>
      </c>
      <c r="AF42" s="137">
        <f>AC42/AD42</f>
        <v>0.72031403336604516</v>
      </c>
      <c r="AG42" s="78">
        <v>305</v>
      </c>
      <c r="AH42" s="78">
        <v>738</v>
      </c>
      <c r="AI42" s="78">
        <f>SUM(AG42:AH42)</f>
        <v>1043</v>
      </c>
      <c r="AJ42" s="28">
        <f>AG42/AI42</f>
        <v>0.29242569511025884</v>
      </c>
      <c r="AK42" s="137">
        <f>AH42/AI42</f>
        <v>0.70757430488974116</v>
      </c>
      <c r="AL42" s="78">
        <v>341</v>
      </c>
      <c r="AM42" s="78">
        <v>792</v>
      </c>
      <c r="AN42" s="78">
        <f>SUM(AL42:AM42)</f>
        <v>1133</v>
      </c>
      <c r="AO42" s="28">
        <f t="shared" si="24"/>
        <v>0.30097087378640774</v>
      </c>
      <c r="AP42" s="137">
        <f>AM42/AN42</f>
        <v>0.69902912621359226</v>
      </c>
      <c r="AQ42" s="78">
        <v>355</v>
      </c>
      <c r="AR42" s="78">
        <v>839</v>
      </c>
      <c r="AS42" s="78">
        <f>SUM(AQ42:AR42)</f>
        <v>1194</v>
      </c>
      <c r="AT42" s="28">
        <f t="shared" si="26"/>
        <v>0.29731993299832493</v>
      </c>
      <c r="AU42" s="138">
        <f>AR42/AS42</f>
        <v>0.70268006700167507</v>
      </c>
      <c r="AV42" s="78">
        <v>378</v>
      </c>
      <c r="AW42" s="78">
        <v>861</v>
      </c>
      <c r="AX42" s="78">
        <f>SUM(AV42:AW42)</f>
        <v>1239</v>
      </c>
      <c r="AY42" s="28">
        <f t="shared" si="28"/>
        <v>0.30508474576271188</v>
      </c>
      <c r="AZ42" s="138">
        <f>AW42/AX42</f>
        <v>0.69491525423728817</v>
      </c>
    </row>
    <row r="43" spans="1:52" ht="18" customHeight="1" x14ac:dyDescent="0.3">
      <c r="A43" s="33"/>
      <c r="B43" s="25" t="s">
        <v>45</v>
      </c>
      <c r="C43" s="78">
        <f t="shared" si="30"/>
        <v>100</v>
      </c>
      <c r="D43" s="78">
        <f t="shared" si="30"/>
        <v>452</v>
      </c>
      <c r="E43" s="78">
        <f t="shared" si="30"/>
        <v>552</v>
      </c>
      <c r="F43" s="28">
        <f>C43/E43</f>
        <v>0.18115942028985507</v>
      </c>
      <c r="G43" s="137">
        <f>D43/E43</f>
        <v>0.8188405797101449</v>
      </c>
      <c r="H43" s="78">
        <f t="shared" si="31"/>
        <v>108</v>
      </c>
      <c r="I43" s="78">
        <f t="shared" si="31"/>
        <v>487</v>
      </c>
      <c r="J43" s="78">
        <f t="shared" si="31"/>
        <v>595</v>
      </c>
      <c r="K43" s="28">
        <f>H43/J43</f>
        <v>0.1815126050420168</v>
      </c>
      <c r="L43" s="137">
        <f>I43/J43</f>
        <v>0.81848739495798317</v>
      </c>
      <c r="M43" s="78">
        <f t="shared" si="32"/>
        <v>111</v>
      </c>
      <c r="N43" s="78">
        <f t="shared" si="32"/>
        <v>491</v>
      </c>
      <c r="O43" s="78">
        <f t="shared" si="32"/>
        <v>602</v>
      </c>
      <c r="P43" s="28">
        <f>M43/O43</f>
        <v>0.18438538205980065</v>
      </c>
      <c r="Q43" s="137">
        <f>N43/O43</f>
        <v>0.81561461794019929</v>
      </c>
      <c r="R43" s="78">
        <v>122</v>
      </c>
      <c r="S43" s="78">
        <v>512</v>
      </c>
      <c r="T43" s="78">
        <f>R43+S43</f>
        <v>634</v>
      </c>
      <c r="U43" s="28">
        <f>R43/T43</f>
        <v>0.19242902208201892</v>
      </c>
      <c r="V43" s="137">
        <f>S43/T43</f>
        <v>0.80757097791798105</v>
      </c>
      <c r="W43" s="78">
        <v>123</v>
      </c>
      <c r="X43" s="78">
        <v>528</v>
      </c>
      <c r="Y43" s="78">
        <f>SUM(W43:X43)</f>
        <v>651</v>
      </c>
      <c r="Z43" s="28">
        <f>W43/Y43</f>
        <v>0.1889400921658986</v>
      </c>
      <c r="AA43" s="137">
        <f>X43/Y43</f>
        <v>0.81105990783410142</v>
      </c>
      <c r="AB43" s="78">
        <v>139</v>
      </c>
      <c r="AC43" s="78">
        <v>553</v>
      </c>
      <c r="AD43" s="78">
        <f>SUM(AB43:AC43)</f>
        <v>692</v>
      </c>
      <c r="AE43" s="28">
        <f>AB43/AD43</f>
        <v>0.20086705202312138</v>
      </c>
      <c r="AF43" s="137">
        <f>AC43/AD43</f>
        <v>0.79913294797687862</v>
      </c>
      <c r="AG43" s="78">
        <v>149</v>
      </c>
      <c r="AH43" s="78">
        <v>585</v>
      </c>
      <c r="AI43" s="78">
        <f>SUM(AG43:AH43)</f>
        <v>734</v>
      </c>
      <c r="AJ43" s="28">
        <f>AG43/AI43</f>
        <v>0.20299727520435967</v>
      </c>
      <c r="AK43" s="137">
        <f>AH43/AI43</f>
        <v>0.79700272479564027</v>
      </c>
      <c r="AL43" s="78">
        <v>154</v>
      </c>
      <c r="AM43" s="78">
        <v>613</v>
      </c>
      <c r="AN43" s="78">
        <f>SUM(AL43:AM43)</f>
        <v>767</v>
      </c>
      <c r="AO43" s="28">
        <f t="shared" si="24"/>
        <v>0.20078226857887874</v>
      </c>
      <c r="AP43" s="137">
        <f>AM43/AN43</f>
        <v>0.79921773142112129</v>
      </c>
      <c r="AQ43" s="78">
        <v>159</v>
      </c>
      <c r="AR43" s="78">
        <v>614</v>
      </c>
      <c r="AS43" s="78">
        <f>SUM(AQ43:AR43)</f>
        <v>773</v>
      </c>
      <c r="AT43" s="28">
        <f t="shared" si="26"/>
        <v>0.2056921086675291</v>
      </c>
      <c r="AU43" s="138">
        <f>AR43/AS43</f>
        <v>0.79430789133247093</v>
      </c>
      <c r="AV43" s="78">
        <v>170</v>
      </c>
      <c r="AW43" s="78">
        <v>633</v>
      </c>
      <c r="AX43" s="78">
        <f>SUM(AV43:AW43)</f>
        <v>803</v>
      </c>
      <c r="AY43" s="28">
        <f t="shared" si="28"/>
        <v>0.21170610211706103</v>
      </c>
      <c r="AZ43" s="138">
        <f>AW43/AX43</f>
        <v>0.78829389788293902</v>
      </c>
    </row>
    <row r="44" spans="1:52" s="16" customFormat="1" ht="18" customHeight="1" x14ac:dyDescent="0.3">
      <c r="A44" s="149"/>
      <c r="B44" s="40" t="s">
        <v>23</v>
      </c>
      <c r="C44" s="39">
        <f>SUM(C41:C43)</f>
        <v>1431</v>
      </c>
      <c r="D44" s="39">
        <f>SUM(D41:D43)</f>
        <v>2739</v>
      </c>
      <c r="E44" s="39">
        <f>SUM(E41:E43)</f>
        <v>4170</v>
      </c>
      <c r="F44" s="150">
        <f>C44/E44</f>
        <v>0.34316546762589928</v>
      </c>
      <c r="G44" s="151">
        <f>D44/E44</f>
        <v>0.65683453237410072</v>
      </c>
      <c r="H44" s="39">
        <f>SUM(H41:H43)</f>
        <v>1488</v>
      </c>
      <c r="I44" s="39">
        <f>SUM(I41:I43)</f>
        <v>2677</v>
      </c>
      <c r="J44" s="39">
        <f>SUM(J41:J43)</f>
        <v>4165</v>
      </c>
      <c r="K44" s="64">
        <f>H44/J44</f>
        <v>0.35726290516206483</v>
      </c>
      <c r="L44" s="151">
        <f>I44/J44</f>
        <v>0.64273709483793517</v>
      </c>
      <c r="M44" s="39">
        <f>SUM(M41:M43)</f>
        <v>1544</v>
      </c>
      <c r="N44" s="39">
        <f>SUM(N41:N43)</f>
        <v>2693</v>
      </c>
      <c r="O44" s="39">
        <f>SUM(O41:O43)</f>
        <v>4237</v>
      </c>
      <c r="P44" s="64">
        <f>M44/O44</f>
        <v>0.36440877979702618</v>
      </c>
      <c r="Q44" s="151">
        <f>N44/O44</f>
        <v>0.63559122020297376</v>
      </c>
      <c r="R44" s="39">
        <v>1663</v>
      </c>
      <c r="S44" s="39">
        <v>2775</v>
      </c>
      <c r="T44" s="39">
        <f>R44+S44</f>
        <v>4438</v>
      </c>
      <c r="U44" s="64">
        <f>R44/T44</f>
        <v>0.3747183415953132</v>
      </c>
      <c r="V44" s="151">
        <f>S44/T44</f>
        <v>0.62528165840468675</v>
      </c>
      <c r="W44" s="39">
        <v>1655</v>
      </c>
      <c r="X44" s="39">
        <v>2757</v>
      </c>
      <c r="Y44" s="39">
        <f>W44+X44</f>
        <v>4412</v>
      </c>
      <c r="Z44" s="64">
        <f>W44/Y44</f>
        <v>0.37511332728921126</v>
      </c>
      <c r="AA44" s="151">
        <f>X44/Y44</f>
        <v>0.62488667271078879</v>
      </c>
      <c r="AB44" s="39">
        <v>1770</v>
      </c>
      <c r="AC44" s="39">
        <v>2858</v>
      </c>
      <c r="AD44" s="39">
        <f>AB44+AC44</f>
        <v>4628</v>
      </c>
      <c r="AE44" s="64">
        <f>AB44/AD44</f>
        <v>0.38245462402765773</v>
      </c>
      <c r="AF44" s="151">
        <f>AC44/AD44</f>
        <v>0.61754537597234227</v>
      </c>
      <c r="AG44" s="39">
        <v>1885</v>
      </c>
      <c r="AH44" s="39">
        <v>2993</v>
      </c>
      <c r="AI44" s="39">
        <f>AG44+AH44</f>
        <v>4878</v>
      </c>
      <c r="AJ44" s="64">
        <f>AG44/AI44</f>
        <v>0.38642886428864287</v>
      </c>
      <c r="AK44" s="151">
        <f>AH44/AI44</f>
        <v>0.61357113571135713</v>
      </c>
      <c r="AL44" s="39">
        <v>1978</v>
      </c>
      <c r="AM44" s="39">
        <v>3061</v>
      </c>
      <c r="AN44" s="39">
        <f>AL44+AM44</f>
        <v>5039</v>
      </c>
      <c r="AO44" s="64">
        <f t="shared" si="24"/>
        <v>0.39253820202421114</v>
      </c>
      <c r="AP44" s="151">
        <f>AM44/AN44</f>
        <v>0.60746179797578881</v>
      </c>
      <c r="AQ44" s="39">
        <v>2216</v>
      </c>
      <c r="AR44" s="39">
        <v>3285</v>
      </c>
      <c r="AS44" s="39">
        <f>AQ44+AR44</f>
        <v>5501</v>
      </c>
      <c r="AT44" s="64">
        <f t="shared" si="26"/>
        <v>0.40283584802763134</v>
      </c>
      <c r="AU44" s="36">
        <f>AR44/AS44</f>
        <v>0.59716415197236861</v>
      </c>
      <c r="AV44" s="39">
        <v>2282</v>
      </c>
      <c r="AW44" s="39">
        <v>3283</v>
      </c>
      <c r="AX44" s="39">
        <f>AV44+AW44</f>
        <v>5565</v>
      </c>
      <c r="AY44" s="64">
        <f t="shared" si="28"/>
        <v>0.41006289308176103</v>
      </c>
      <c r="AZ44" s="36">
        <f>AW44/AX44</f>
        <v>0.58993710691823897</v>
      </c>
    </row>
    <row r="46" spans="1:52" s="18" customFormat="1" ht="16" customHeight="1" x14ac:dyDescent="0.35">
      <c r="A46" s="35" t="s">
        <v>72</v>
      </c>
      <c r="R46" s="7"/>
      <c r="S46" s="7"/>
      <c r="T46" s="7"/>
      <c r="U46" s="7"/>
      <c r="W46" s="7"/>
      <c r="X46" s="7"/>
      <c r="Y46" s="7"/>
      <c r="Z46" s="7"/>
      <c r="AB46" s="7"/>
      <c r="AC46" s="7"/>
      <c r="AD46" s="7"/>
      <c r="AE46" s="7"/>
      <c r="AG46" s="7"/>
      <c r="AH46" s="7"/>
      <c r="AI46" s="7"/>
      <c r="AJ46" s="7"/>
      <c r="AL46" s="7"/>
      <c r="AM46" s="7"/>
      <c r="AN46" s="7"/>
      <c r="AO46" s="7"/>
      <c r="AQ46" s="7"/>
      <c r="AR46" s="7"/>
      <c r="AS46" s="7"/>
      <c r="AT46" s="7"/>
      <c r="AV46" s="7"/>
      <c r="AW46" s="7"/>
      <c r="AX46" s="7"/>
      <c r="AY46" s="7"/>
    </row>
    <row r="47" spans="1:52" s="18" customFormat="1" ht="16" customHeight="1" x14ac:dyDescent="0.35">
      <c r="A47" s="18" t="s">
        <v>75</v>
      </c>
      <c r="R47" s="7"/>
      <c r="S47" s="7"/>
      <c r="T47" s="7"/>
      <c r="U47" s="7"/>
      <c r="W47" s="7"/>
      <c r="X47" s="7"/>
      <c r="Y47" s="7"/>
      <c r="Z47" s="7"/>
      <c r="AB47" s="7"/>
      <c r="AC47" s="7"/>
      <c r="AD47" s="7"/>
      <c r="AE47" s="7"/>
      <c r="AG47" s="7"/>
      <c r="AH47" s="7"/>
      <c r="AI47" s="7"/>
      <c r="AJ47" s="7"/>
      <c r="AL47" s="7"/>
      <c r="AM47" s="7"/>
      <c r="AN47" s="7"/>
      <c r="AO47" s="7"/>
      <c r="AQ47" s="7"/>
      <c r="AR47" s="7"/>
      <c r="AS47" s="7"/>
      <c r="AT47" s="7"/>
      <c r="AV47" s="7"/>
      <c r="AW47" s="7"/>
      <c r="AX47" s="7"/>
      <c r="AY47" s="7"/>
    </row>
    <row r="48" spans="1:52" s="18" customFormat="1" ht="14.5" x14ac:dyDescent="0.35">
      <c r="A48" s="18" t="s">
        <v>74</v>
      </c>
      <c r="P48" s="20"/>
      <c r="R48" s="20"/>
      <c r="S48" s="20"/>
      <c r="W48" s="7"/>
      <c r="X48" s="7"/>
      <c r="Y48" s="7"/>
      <c r="AC48" s="7"/>
      <c r="AD48" s="7"/>
      <c r="AE48" s="7"/>
      <c r="AI48" s="7"/>
      <c r="AJ48" s="7"/>
      <c r="AL48" s="7"/>
      <c r="AO48" s="7"/>
      <c r="AQ48" s="7"/>
      <c r="AR48" s="7"/>
      <c r="AV48" s="7"/>
      <c r="AW48" s="7"/>
    </row>
    <row r="49" spans="1:49" s="18" customFormat="1" ht="14.5" x14ac:dyDescent="0.35">
      <c r="A49" s="18" t="s">
        <v>73</v>
      </c>
      <c r="P49" s="20"/>
      <c r="R49" s="20"/>
      <c r="S49" s="20"/>
      <c r="W49" s="7"/>
      <c r="X49" s="7"/>
      <c r="Y49" s="7"/>
      <c r="AC49" s="7"/>
      <c r="AD49" s="7"/>
      <c r="AE49" s="7"/>
      <c r="AI49" s="7"/>
      <c r="AJ49" s="7"/>
      <c r="AL49" s="7"/>
      <c r="AO49" s="7"/>
      <c r="AQ49" s="7"/>
      <c r="AR49" s="7"/>
      <c r="AV49" s="7"/>
      <c r="AW49" s="7"/>
    </row>
    <row r="51" spans="1:49" s="18" customFormat="1" ht="14.5" x14ac:dyDescent="0.35">
      <c r="A51" s="18" t="s">
        <v>204</v>
      </c>
      <c r="M51" s="20"/>
      <c r="N51" s="20"/>
      <c r="O51" s="20"/>
      <c r="R51" s="7"/>
      <c r="S51" s="7"/>
      <c r="T51" s="7"/>
      <c r="W51" s="7"/>
      <c r="X51" s="7"/>
      <c r="Y51" s="7"/>
      <c r="AB51" s="7"/>
      <c r="AC51" s="7"/>
      <c r="AD51" s="7"/>
      <c r="AG51" s="7"/>
      <c r="AH51" s="7"/>
      <c r="AI51" s="7"/>
      <c r="AL51" s="7"/>
      <c r="AM51" s="7"/>
      <c r="AN51" s="7"/>
    </row>
  </sheetData>
  <pageMargins left="0.75" right="0.75" top="1" bottom="1" header="0.51180555555555496" footer="0.51180555555555496"/>
  <pageSetup paperSize="9" scale="43" firstPageNumber="0" orientation="portrait" r:id="rId1"/>
  <ignoredErrors>
    <ignoredError sqref="AE4:AU7 T4:AD7 C4:S7 V40 AF34:AF40 U34:V34 AA34 V35 AA35 V36 AA36 V37 AA37 V38 AA38 V39 AA39 AA40 AK34:AK40 AP34:AP40 AU34:AU40" calculatedColumn="1"/>
    <ignoredError sqref="AE8:AU31 C8:S44 T8:AC31 AD8:AD33 T41:T44 T34 T33:U33 W33:Z33 T35 T36 T37 T38 T39 T40 T32:Z32 AB32:AC32 AB33:AC33 AE32:AE33 AG32:AJ33 AL32:AO33 AQ32:AT33 AQ34:AT40 AL34:AO40 AG34:AJ40 AE34:AE40 AE41:AU44 AB40:AC40 AB39:AC39 AB38:AC38 AB37:AC37 AB36:AC36 AB35:AC35 AB34:AC34 W40:Z40 U40 W39:Z39 U39 W38:Z38 U38 W37:Z37 U37 W36:Z36 U36 W35:Z35 U35 W34:Z34 U41:AC44 AD34:AD44" formula="1" calculatedColumn="1"/>
    <ignoredError sqref="C3:AZ3" numberStoredAsText="1"/>
    <ignoredError sqref="AX8 AX16 AX24 AX28 AX32 AX12 AX20 AX36:AX40" formula="1"/>
  </ignoredErrors>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A5F5A699BFD1D1419D39E17C59E45605" ma:contentTypeVersion="14" ma:contentTypeDescription="Ein neues Dokument erstellen." ma:contentTypeScope="" ma:versionID="f99d7b77cf63998591c54e5bf11d97d6">
  <xsd:schema xmlns:xsd="http://www.w3.org/2001/XMLSchema" xmlns:xs="http://www.w3.org/2001/XMLSchema" xmlns:p="http://schemas.microsoft.com/office/2006/metadata/properties" xmlns:ns2="12a2378c-1d02-4851-bb92-de41e25dbaf7" targetNamespace="http://schemas.microsoft.com/office/2006/metadata/properties" ma:root="true" ma:fieldsID="d052087413f8e759b613a6da4c4f96e1" ns2:_="">
    <xsd:import namespace="12a2378c-1d02-4851-bb92-de41e25dbaf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lcf76f155ced4ddcb4097134ff3c332f"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a2378c-1d02-4851-bb92-de41e25dba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7c938953-97e4-410d-a323-cf9a87d86f1a" ma:termSetId="09814cd3-568e-fe90-9814-8d621ff8fb84" ma:anchorId="fba54fb3-c3e1-fe81-a776-ca4b69148c4d" ma:open="true" ma:isKeyword="false">
      <xsd:complexType>
        <xsd:sequence>
          <xsd:element ref="pc:Terms" minOccurs="0" maxOccurs="1"/>
        </xsd:sequence>
      </xsd:complex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2a2378c-1d02-4851-bb92-de41e25dbaf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F14CBF7-8937-46B6-A5F2-BEFF0BD5D30D}">
  <ds:schemaRefs>
    <ds:schemaRef ds:uri="http://schemas.microsoft.com/sharepoint/v3/contenttype/forms"/>
  </ds:schemaRefs>
</ds:datastoreItem>
</file>

<file path=customXml/itemProps2.xml><?xml version="1.0" encoding="utf-8"?>
<ds:datastoreItem xmlns:ds="http://schemas.openxmlformats.org/officeDocument/2006/customXml" ds:itemID="{3ADB21B0-4410-46F9-8FBB-AB002AFA4752}"/>
</file>

<file path=customXml/itemProps3.xml><?xml version="1.0" encoding="utf-8"?>
<ds:datastoreItem xmlns:ds="http://schemas.openxmlformats.org/officeDocument/2006/customXml" ds:itemID="{BBE8A855-C6AB-422B-8B98-1080E8880C9C}">
  <ds:schemaRefs>
    <ds:schemaRef ds:uri="http://purl.org/dc/terms/"/>
    <ds:schemaRef ds:uri="http://schemas.microsoft.com/office/infopath/2007/PartnerControls"/>
    <ds:schemaRef ds:uri="12a2378c-1d02-4851-bb92-de41e25dbaf7"/>
    <ds:schemaRef ds:uri="http://schemas.microsoft.com/office/2006/documentManagement/types"/>
    <ds:schemaRef ds:uri="http://purl.org/dc/elements/1.1/"/>
    <ds:schemaRef ds:uri="http://purl.org/dc/dcmitype/"/>
    <ds:schemaRef ds:uri="http://schemas.microsoft.com/office/2006/metadata/propertie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14</vt:i4>
      </vt:variant>
    </vt:vector>
  </HeadingPairs>
  <TitlesOfParts>
    <vt:vector size="30" baseType="lpstr">
      <vt:lpstr>Übersicht </vt:lpstr>
      <vt:lpstr>Abkürzungen</vt:lpstr>
      <vt:lpstr>Studieneintritte 2016-25</vt:lpstr>
      <vt:lpstr>Studierende 2016-25</vt:lpstr>
      <vt:lpstr>Abschlüsse 2016-25</vt:lpstr>
      <vt:lpstr>Doktorierende 2016-25</vt:lpstr>
      <vt:lpstr>Doktorate 2016-25</vt:lpstr>
      <vt:lpstr>Mittelbau 2016-25</vt:lpstr>
      <vt:lpstr>Dozierende 2016-25</vt:lpstr>
      <vt:lpstr>Professuren 2016-25</vt:lpstr>
      <vt:lpstr>Assistenzprof. 2018-25</vt:lpstr>
      <vt:lpstr>Admin.-techn. Pers. 2016-25</vt:lpstr>
      <vt:lpstr>Berufungen 2016-25</vt:lpstr>
      <vt:lpstr>Beförderungen 2016-25</vt:lpstr>
      <vt:lpstr>Teilzeitprof. 2018-25</vt:lpstr>
      <vt:lpstr>Forschungskredit 2016-25</vt:lpstr>
      <vt:lpstr>'Abschlüsse 2016-25'!Druckbereich</vt:lpstr>
      <vt:lpstr>'Admin.-techn. Pers. 2016-25'!Druckbereich</vt:lpstr>
      <vt:lpstr>'Assistenzprof. 2018-25'!Druckbereich</vt:lpstr>
      <vt:lpstr>'Beförderungen 2016-25'!Druckbereich</vt:lpstr>
      <vt:lpstr>'Berufungen 2016-25'!Druckbereich</vt:lpstr>
      <vt:lpstr>'Doktorate 2016-25'!Druckbereich</vt:lpstr>
      <vt:lpstr>'Doktorierende 2016-25'!Druckbereich</vt:lpstr>
      <vt:lpstr>'Dozierende 2016-25'!Druckbereich</vt:lpstr>
      <vt:lpstr>'Forschungskredit 2016-25'!Druckbereich</vt:lpstr>
      <vt:lpstr>'Mittelbau 2016-25'!Druckbereich</vt:lpstr>
      <vt:lpstr>'Professuren 2016-25'!Druckbereich</vt:lpstr>
      <vt:lpstr>'Studieneintritte 2016-25'!Druckbereich</vt:lpstr>
      <vt:lpstr>'Studierende 2016-25'!Druckbereich</vt:lpstr>
      <vt:lpstr>'Teilzeitprof. 2018-25'!Druckbereich</vt:lpstr>
    </vt:vector>
  </TitlesOfParts>
  <Manager/>
  <Company>uzh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Christina Seyler</cp:lastModifiedBy>
  <cp:revision>3</cp:revision>
  <cp:lastPrinted>2025-06-17T15:50:17Z</cp:lastPrinted>
  <dcterms:created xsi:type="dcterms:W3CDTF">2016-03-24T11:01:04Z</dcterms:created>
  <dcterms:modified xsi:type="dcterms:W3CDTF">2026-03-06T08:57:16Z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uzh</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ContentTypeId">
    <vt:lpwstr>0x010100A5F5A699BFD1D1419D39E17C59E45605</vt:lpwstr>
  </property>
  <property fmtid="{D5CDD505-2E9C-101B-9397-08002B2CF9AE}" pid="10" name="MediaServiceImageTags">
    <vt:lpwstr/>
  </property>
</Properties>
</file>