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autoCompressPictures="0" defaultThemeVersion="166925"/>
  <mc:AlternateContent xmlns:mc="http://schemas.openxmlformats.org/markup-compatibility/2006">
    <mc:Choice Requires="x15">
      <x15ac:absPath xmlns:x15ac="http://schemas.microsoft.com/office/spreadsheetml/2010/11/ac" url="https://uzh.sharepoint.com/sites/EDI/Shared Documents/EDI Ablage/5_EDI_Geschäfte/EDI Data/1_Gleichstellungsmonitoring/GLM 2025/3_Mastertabelle 2025/"/>
    </mc:Choice>
  </mc:AlternateContent>
  <xr:revisionPtr revIDLastSave="5115" documentId="13_ncr:1_{22C134BF-EE73-41EA-B6AD-EEF91B27D72E}" xr6:coauthVersionLast="47" xr6:coauthVersionMax="47" xr10:uidLastSave="{20467287-02AF-4AB1-AA6F-60F4324ECB7B}"/>
  <bookViews>
    <workbookView xWindow="-110" yWindow="-110" windowWidth="25820" windowHeight="15500" tabRatio="897" firstSheet="9" activeTab="14" xr2:uid="{00000000-000D-0000-FFFF-FFFF00000000}"/>
  </bookViews>
  <sheets>
    <sheet name="Übersicht " sheetId="30" r:id="rId1"/>
    <sheet name="Abkürzungen" sheetId="31" r:id="rId2"/>
    <sheet name="Studieneintritte 2016-25" sheetId="1" r:id="rId3"/>
    <sheet name="Studierende 2016-25" sheetId="2" r:id="rId4"/>
    <sheet name="Abschlüsse 2016-25" sheetId="4" r:id="rId5"/>
    <sheet name="Doktorierende 2016-25" sheetId="3" r:id="rId6"/>
    <sheet name="Doktorate 2016-25" sheetId="5" r:id="rId7"/>
    <sheet name="Mittelbau 2016-25" sheetId="7" r:id="rId8"/>
    <sheet name="Dozierende 2016-25" sheetId="11" r:id="rId9"/>
    <sheet name="Professuren 2016-25" sheetId="13" r:id="rId10"/>
    <sheet name="Assistenzprof. 2018-25" sheetId="28" r:id="rId11"/>
    <sheet name="Admin.-techn. Pers. 2016-25" sheetId="15" r:id="rId12"/>
    <sheet name="Berufungen 2016-25" sheetId="17" r:id="rId13"/>
    <sheet name="Beförderungen 2016-25" sheetId="18" r:id="rId14"/>
    <sheet name="Teilzeitprof. 2018-25" sheetId="29" r:id="rId15"/>
    <sheet name="Forschungskredit 2016-25" sheetId="9" r:id="rId16"/>
  </sheets>
  <definedNames>
    <definedName name="_xlnm.Print_Area" localSheetId="4">'Abschlüsse 2016-25'!$A$1:$H$43</definedName>
    <definedName name="_xlnm.Print_Area" localSheetId="11">'Admin.-techn. Pers. 2016-25'!$A$1:$AI$60</definedName>
    <definedName name="_xlnm.Print_Area" localSheetId="10">'Assistenzprof. 2018-25'!$A$1:$Y$47</definedName>
    <definedName name="_xlnm.Print_Area" localSheetId="13">'Beförderungen 2016-25'!$A$1:$AI$27</definedName>
    <definedName name="_xlnm.Print_Area" localSheetId="12">'Berufungen 2016-25'!$A$1:$AI$35</definedName>
    <definedName name="_xlnm.Print_Area" localSheetId="6">'Doktorate 2016-25'!$A$1:$H$43</definedName>
    <definedName name="_xlnm.Print_Area" localSheetId="5">'Doktorierende 2016-25'!$A$1:$H$42</definedName>
    <definedName name="_xlnm.Print_Area" localSheetId="8">'Dozierende 2016-25'!$A$1:$AI$49</definedName>
    <definedName name="_xlnm.Print_Area" localSheetId="15">'Forschungskredit 2016-25'!$A$1:$V$29</definedName>
    <definedName name="_xlnm.Print_Area" localSheetId="7">'Mittelbau 2016-25'!$A$1:$AI$47</definedName>
    <definedName name="_xlnm.Print_Area" localSheetId="9">'Professuren 2016-25'!$A$1:$AI$51</definedName>
    <definedName name="_xlnm.Print_Area" localSheetId="2">'Studieneintritte 2016-25'!$A$1:$H$45</definedName>
    <definedName name="_xlnm.Print_Area" localSheetId="3">'Studierende 2016-25'!$A$1:$H$43</definedName>
    <definedName name="_xlnm.Print_Area" localSheetId="14">'Teilzeitprof. 2018-25'!$A$1:$AJ$39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26" i="9" l="1"/>
  <c r="AA26" i="9"/>
  <c r="AA27" i="9" s="1"/>
  <c r="Z26" i="9"/>
  <c r="AA25" i="9"/>
  <c r="Z25" i="9"/>
  <c r="Z27" i="9" s="1"/>
  <c r="AB24" i="9"/>
  <c r="AA24" i="9"/>
  <c r="Z24" i="9"/>
  <c r="AB23" i="9"/>
  <c r="AB22" i="9"/>
  <c r="AB21" i="9"/>
  <c r="AA21" i="9"/>
  <c r="Z21" i="9"/>
  <c r="AB20" i="9"/>
  <c r="AB19" i="9"/>
  <c r="AA18" i="9"/>
  <c r="Z18" i="9"/>
  <c r="AB17" i="9"/>
  <c r="AB18" i="9" s="1"/>
  <c r="AB16" i="9"/>
  <c r="AA15" i="9"/>
  <c r="Z15" i="9"/>
  <c r="AB14" i="9"/>
  <c r="AB15" i="9" s="1"/>
  <c r="AB13" i="9"/>
  <c r="AA12" i="9"/>
  <c r="Z12" i="9"/>
  <c r="AB11" i="9"/>
  <c r="AB12" i="9" s="1"/>
  <c r="AB10" i="9"/>
  <c r="AB9" i="9"/>
  <c r="AA9" i="9"/>
  <c r="Z9" i="9"/>
  <c r="AB8" i="9"/>
  <c r="AB7" i="9"/>
  <c r="AA6" i="9"/>
  <c r="Z6" i="9"/>
  <c r="AB5" i="9"/>
  <c r="AB4" i="9"/>
  <c r="AB6" i="9" s="1"/>
  <c r="AT33" i="29"/>
  <c r="AS33" i="29"/>
  <c r="AR33" i="29"/>
  <c r="AU32" i="29"/>
  <c r="AX32" i="29" s="1"/>
  <c r="AU31" i="29"/>
  <c r="AW31" i="29" s="1"/>
  <c r="AT30" i="29"/>
  <c r="AS30" i="29"/>
  <c r="AR30" i="29"/>
  <c r="AU29" i="29"/>
  <c r="AV29" i="29" s="1"/>
  <c r="AU28" i="29"/>
  <c r="AW28" i="29" s="1"/>
  <c r="AT27" i="29"/>
  <c r="AS27" i="29"/>
  <c r="AR27" i="29"/>
  <c r="AU26" i="29"/>
  <c r="AX26" i="29" s="1"/>
  <c r="AU25" i="29"/>
  <c r="AX25" i="29" s="1"/>
  <c r="AT24" i="29"/>
  <c r="AS24" i="29"/>
  <c r="AR24" i="29"/>
  <c r="AU24" i="29" s="1"/>
  <c r="AU23" i="29"/>
  <c r="AX23" i="29" s="1"/>
  <c r="AU22" i="29"/>
  <c r="AX22" i="29" s="1"/>
  <c r="AT21" i="29"/>
  <c r="AS21" i="29"/>
  <c r="AR21" i="29"/>
  <c r="AU20" i="29"/>
  <c r="AX20" i="29" s="1"/>
  <c r="AU19" i="29"/>
  <c r="AX19" i="29" s="1"/>
  <c r="AT18" i="29"/>
  <c r="AS18" i="29"/>
  <c r="AR18" i="29"/>
  <c r="AU17" i="29"/>
  <c r="AW17" i="29" s="1"/>
  <c r="AU16" i="29"/>
  <c r="AX16" i="29" s="1"/>
  <c r="AT15" i="29"/>
  <c r="AS15" i="29"/>
  <c r="AR15" i="29"/>
  <c r="AU14" i="29"/>
  <c r="AX14" i="29" s="1"/>
  <c r="AU13" i="29"/>
  <c r="AX13" i="29" s="1"/>
  <c r="AT12" i="29"/>
  <c r="AS12" i="29"/>
  <c r="AR12" i="29"/>
  <c r="AU11" i="29"/>
  <c r="AX11" i="29" s="1"/>
  <c r="AU10" i="29"/>
  <c r="AX10" i="29" s="1"/>
  <c r="AT9" i="29"/>
  <c r="AS9" i="29"/>
  <c r="AR9" i="29"/>
  <c r="AU8" i="29"/>
  <c r="AX8" i="29" s="1"/>
  <c r="AU7" i="29"/>
  <c r="AX7" i="29" s="1"/>
  <c r="AT6" i="29"/>
  <c r="AS6" i="29"/>
  <c r="AR6" i="29"/>
  <c r="AU5" i="29"/>
  <c r="AV5" i="29" s="1"/>
  <c r="AU4" i="29"/>
  <c r="AX4" i="29" s="1"/>
  <c r="AY12" i="18"/>
  <c r="AX12" i="18"/>
  <c r="AY11" i="18"/>
  <c r="AX11" i="18"/>
  <c r="AY6" i="18"/>
  <c r="AX6" i="18"/>
  <c r="AY5" i="18"/>
  <c r="AX5" i="18"/>
  <c r="AY4" i="18"/>
  <c r="AX4" i="18"/>
  <c r="AQ26" i="18"/>
  <c r="AP26" i="18"/>
  <c r="AQ25" i="18"/>
  <c r="AP25" i="18"/>
  <c r="AQ24" i="18"/>
  <c r="AP24" i="18"/>
  <c r="AR23" i="18"/>
  <c r="AT23" i="18" s="1"/>
  <c r="AR22" i="18"/>
  <c r="AT22" i="18" s="1"/>
  <c r="AQ21" i="18"/>
  <c r="AP21" i="18"/>
  <c r="AR20" i="18"/>
  <c r="AT20" i="18" s="1"/>
  <c r="AR19" i="18"/>
  <c r="AQ18" i="18"/>
  <c r="AP18" i="18"/>
  <c r="AR17" i="18"/>
  <c r="AR16" i="18"/>
  <c r="AQ15" i="18"/>
  <c r="AP15" i="18"/>
  <c r="AR14" i="18"/>
  <c r="AS14" i="18" s="1"/>
  <c r="AR13" i="18"/>
  <c r="AR15" i="18" s="1"/>
  <c r="AQ12" i="18"/>
  <c r="AP12" i="18"/>
  <c r="AR11" i="18"/>
  <c r="AR10" i="18"/>
  <c r="AT10" i="18" s="1"/>
  <c r="AQ9" i="18"/>
  <c r="AQ27" i="18" s="1"/>
  <c r="AP9" i="18"/>
  <c r="AR8" i="18"/>
  <c r="AR7" i="18"/>
  <c r="AT7" i="18" s="1"/>
  <c r="AQ6" i="18"/>
  <c r="AP6" i="18"/>
  <c r="AR5" i="18"/>
  <c r="AR4" i="18"/>
  <c r="AY25" i="17"/>
  <c r="AX25" i="17"/>
  <c r="AY22" i="17"/>
  <c r="AX22" i="17"/>
  <c r="AY16" i="17"/>
  <c r="AX16" i="17"/>
  <c r="AQ34" i="17"/>
  <c r="AP34" i="17"/>
  <c r="AQ33" i="17"/>
  <c r="AP33" i="17"/>
  <c r="AR33" i="17" s="1"/>
  <c r="AQ32" i="17"/>
  <c r="AP32" i="17"/>
  <c r="AQ31" i="17"/>
  <c r="AP31" i="17"/>
  <c r="AR30" i="17"/>
  <c r="AS30" i="17" s="1"/>
  <c r="AR29" i="17"/>
  <c r="AT29" i="17" s="1"/>
  <c r="AR28" i="17"/>
  <c r="AQ27" i="17"/>
  <c r="AP27" i="17"/>
  <c r="AR26" i="17"/>
  <c r="AS26" i="17" s="1"/>
  <c r="AR25" i="17"/>
  <c r="AR24" i="17"/>
  <c r="AT24" i="17" s="1"/>
  <c r="AQ23" i="17"/>
  <c r="AP23" i="17"/>
  <c r="AR22" i="17"/>
  <c r="AR21" i="17"/>
  <c r="AT21" i="17" s="1"/>
  <c r="AR20" i="17"/>
  <c r="AQ19" i="17"/>
  <c r="AP19" i="17"/>
  <c r="AT18" i="17"/>
  <c r="AS18" i="17"/>
  <c r="AR18" i="17"/>
  <c r="AR17" i="17"/>
  <c r="AT17" i="17" s="1"/>
  <c r="AR16" i="17"/>
  <c r="AQ15" i="17"/>
  <c r="AP15" i="17"/>
  <c r="AP35" i="17" s="1"/>
  <c r="AT14" i="17"/>
  <c r="AS14" i="17"/>
  <c r="AR14" i="17"/>
  <c r="AR13" i="17"/>
  <c r="AT13" i="17" s="1"/>
  <c r="AR12" i="17"/>
  <c r="AT12" i="17" s="1"/>
  <c r="AQ11" i="17"/>
  <c r="AP11" i="17"/>
  <c r="AR10" i="17"/>
  <c r="AS10" i="17" s="1"/>
  <c r="AR9" i="17"/>
  <c r="AT9" i="17" s="1"/>
  <c r="AR8" i="17"/>
  <c r="AQ7" i="17"/>
  <c r="AQ35" i="17" s="1"/>
  <c r="AP7" i="17"/>
  <c r="AR6" i="17"/>
  <c r="AS6" i="17" s="1"/>
  <c r="AR5" i="17"/>
  <c r="AR4" i="17"/>
  <c r="AM55" i="15"/>
  <c r="AO55" i="15" s="1"/>
  <c r="AO53" i="15"/>
  <c r="AM53" i="15"/>
  <c r="AN53" i="15" s="1"/>
  <c r="AM52" i="15"/>
  <c r="AN52" i="15" s="1"/>
  <c r="AM51" i="15"/>
  <c r="AO51" i="15" s="1"/>
  <c r="AM50" i="15"/>
  <c r="AO50" i="15" s="1"/>
  <c r="AL49" i="15"/>
  <c r="AM47" i="15"/>
  <c r="AN47" i="15" s="1"/>
  <c r="AM46" i="15"/>
  <c r="AO46" i="15" s="1"/>
  <c r="AM45" i="15"/>
  <c r="AN45" i="15" s="1"/>
  <c r="AM44" i="15"/>
  <c r="AO44" i="15" s="1"/>
  <c r="AL43" i="15"/>
  <c r="AK43" i="15"/>
  <c r="AM42" i="15"/>
  <c r="AM41" i="15"/>
  <c r="AM40" i="15"/>
  <c r="AO40" i="15" s="1"/>
  <c r="AM39" i="15"/>
  <c r="AO39" i="15" s="1"/>
  <c r="AM38" i="15"/>
  <c r="AO38" i="15" s="1"/>
  <c r="AO37" i="15"/>
  <c r="AN37" i="15"/>
  <c r="AM36" i="15"/>
  <c r="AO35" i="15"/>
  <c r="AN35" i="15"/>
  <c r="AM35" i="15"/>
  <c r="AM34" i="15"/>
  <c r="AO34" i="15" s="1"/>
  <c r="AL33" i="15"/>
  <c r="AK33" i="15"/>
  <c r="AM32" i="15"/>
  <c r="AN32" i="15" s="1"/>
  <c r="AM31" i="15"/>
  <c r="AM30" i="15"/>
  <c r="AO30" i="15" s="1"/>
  <c r="AM29" i="15"/>
  <c r="AO29" i="15" s="1"/>
  <c r="AL28" i="15"/>
  <c r="AM28" i="15" s="1"/>
  <c r="AM27" i="15"/>
  <c r="AN27" i="15" s="1"/>
  <c r="AM26" i="15"/>
  <c r="AN26" i="15" s="1"/>
  <c r="AM25" i="15"/>
  <c r="AO25" i="15" s="1"/>
  <c r="AM24" i="15"/>
  <c r="AO24" i="15" s="1"/>
  <c r="AM23" i="15"/>
  <c r="AN23" i="15" s="1"/>
  <c r="AM22" i="15"/>
  <c r="AN22" i="15" s="1"/>
  <c r="AM21" i="15"/>
  <c r="AM20" i="15"/>
  <c r="AO20" i="15" s="1"/>
  <c r="AM19" i="15"/>
  <c r="AN19" i="15" s="1"/>
  <c r="AL18" i="15"/>
  <c r="AK18" i="15"/>
  <c r="AM17" i="15"/>
  <c r="AO17" i="15" s="1"/>
  <c r="AM16" i="15"/>
  <c r="AM15" i="15"/>
  <c r="AN15" i="15" s="1"/>
  <c r="AM14" i="15"/>
  <c r="AO14" i="15" s="1"/>
  <c r="AL13" i="15"/>
  <c r="AK13" i="15"/>
  <c r="AM12" i="15"/>
  <c r="AO12" i="15" s="1"/>
  <c r="AM11" i="15"/>
  <c r="AM10" i="15"/>
  <c r="AM9" i="15"/>
  <c r="AO9" i="15" s="1"/>
  <c r="AL8" i="15"/>
  <c r="AK8" i="15"/>
  <c r="AM7" i="15"/>
  <c r="AM6" i="15"/>
  <c r="AM5" i="15"/>
  <c r="AM4" i="15"/>
  <c r="AO4" i="15" s="1"/>
  <c r="AG43" i="28"/>
  <c r="AF43" i="28"/>
  <c r="AJ42" i="28"/>
  <c r="AI42" i="28"/>
  <c r="AH41" i="28"/>
  <c r="AJ41" i="28" s="1"/>
  <c r="AJ40" i="28"/>
  <c r="AI40" i="28"/>
  <c r="AH40" i="28"/>
  <c r="AG39" i="28"/>
  <c r="AF39" i="28"/>
  <c r="AH38" i="28"/>
  <c r="AH37" i="28"/>
  <c r="AH36" i="28"/>
  <c r="AH39" i="28" s="1"/>
  <c r="AH35" i="28"/>
  <c r="AG35" i="28"/>
  <c r="AJ35" i="28" s="1"/>
  <c r="AF35" i="28"/>
  <c r="AI35" i="28" s="1"/>
  <c r="AH34" i="28"/>
  <c r="AH33" i="28"/>
  <c r="AI33" i="28" s="1"/>
  <c r="AH32" i="28"/>
  <c r="AJ32" i="28" s="1"/>
  <c r="AH31" i="28"/>
  <c r="AG31" i="28"/>
  <c r="AJ31" i="28" s="1"/>
  <c r="AF31" i="28"/>
  <c r="AI31" i="28" s="1"/>
  <c r="AH30" i="28"/>
  <c r="AJ30" i="28" s="1"/>
  <c r="AJ29" i="28"/>
  <c r="AH29" i="28"/>
  <c r="AI29" i="28" s="1"/>
  <c r="AH28" i="28"/>
  <c r="AI28" i="28" s="1"/>
  <c r="AH27" i="28"/>
  <c r="AJ27" i="28" s="1"/>
  <c r="AG27" i="28"/>
  <c r="AF27" i="28"/>
  <c r="AJ26" i="28"/>
  <c r="AI26" i="28"/>
  <c r="AH26" i="28"/>
  <c r="AH25" i="28"/>
  <c r="AJ25" i="28" s="1"/>
  <c r="AH24" i="28"/>
  <c r="AJ24" i="28" s="1"/>
  <c r="AG23" i="28"/>
  <c r="AF23" i="28"/>
  <c r="AH22" i="28"/>
  <c r="AH21" i="28"/>
  <c r="AJ21" i="28" s="1"/>
  <c r="AH20" i="28"/>
  <c r="AJ20" i="28" s="1"/>
  <c r="AG19" i="28"/>
  <c r="AF19" i="28"/>
  <c r="AJ18" i="28"/>
  <c r="AH18" i="28"/>
  <c r="AI18" i="28" s="1"/>
  <c r="AH17" i="28"/>
  <c r="AI17" i="28" s="1"/>
  <c r="AH16" i="28"/>
  <c r="AH19" i="28" s="1"/>
  <c r="AG15" i="28"/>
  <c r="AJ15" i="28" s="1"/>
  <c r="AF15" i="28"/>
  <c r="AI15" i="28" s="1"/>
  <c r="AH14" i="28"/>
  <c r="AH13" i="28"/>
  <c r="AI13" i="28" s="1"/>
  <c r="AH12" i="28"/>
  <c r="AH15" i="28" s="1"/>
  <c r="AG11" i="28"/>
  <c r="AF11" i="28"/>
  <c r="AH10" i="28"/>
  <c r="AH9" i="28"/>
  <c r="AI9" i="28" s="1"/>
  <c r="AH8" i="28"/>
  <c r="AH11" i="28" s="1"/>
  <c r="AG7" i="28"/>
  <c r="AF7" i="28"/>
  <c r="AH6" i="28"/>
  <c r="AH5" i="28"/>
  <c r="AI5" i="28" s="1"/>
  <c r="AH4" i="28"/>
  <c r="AH7" i="28" s="1"/>
  <c r="AV39" i="13"/>
  <c r="AU39" i="13"/>
  <c r="AV35" i="13"/>
  <c r="AV31" i="13"/>
  <c r="AU31" i="13"/>
  <c r="AV23" i="13"/>
  <c r="AU23" i="13"/>
  <c r="AV19" i="13"/>
  <c r="AU19" i="13"/>
  <c r="AV11" i="13"/>
  <c r="AU11" i="13"/>
  <c r="AQ43" i="13"/>
  <c r="AP43" i="13"/>
  <c r="AR42" i="13"/>
  <c r="AT42" i="13" s="1"/>
  <c r="AR41" i="13"/>
  <c r="AT41" i="13" s="1"/>
  <c r="AT40" i="13"/>
  <c r="AR40" i="13"/>
  <c r="AS40" i="13" s="1"/>
  <c r="AQ39" i="13"/>
  <c r="AP39" i="13"/>
  <c r="AR38" i="13"/>
  <c r="AR37" i="13"/>
  <c r="AR36" i="13"/>
  <c r="AT36" i="13" s="1"/>
  <c r="AQ35" i="13"/>
  <c r="AR34" i="13"/>
  <c r="AT34" i="13" s="1"/>
  <c r="AR33" i="13"/>
  <c r="AS33" i="13" s="1"/>
  <c r="AR32" i="13"/>
  <c r="AQ31" i="13"/>
  <c r="AP31" i="13"/>
  <c r="AR30" i="13"/>
  <c r="AT30" i="13" s="1"/>
  <c r="AR29" i="13"/>
  <c r="AT29" i="13" s="1"/>
  <c r="AT28" i="13"/>
  <c r="AS28" i="13"/>
  <c r="AR28" i="13"/>
  <c r="AR27" i="13"/>
  <c r="AQ27" i="13"/>
  <c r="AT27" i="13" s="1"/>
  <c r="AP27" i="13"/>
  <c r="AS27" i="13" s="1"/>
  <c r="AR26" i="13"/>
  <c r="AS26" i="13" s="1"/>
  <c r="AR25" i="13"/>
  <c r="AT25" i="13" s="1"/>
  <c r="AT24" i="13"/>
  <c r="AS24" i="13"/>
  <c r="AR24" i="13"/>
  <c r="AQ23" i="13"/>
  <c r="AP23" i="13"/>
  <c r="AR22" i="13"/>
  <c r="AT22" i="13" s="1"/>
  <c r="AT21" i="13"/>
  <c r="AR21" i="13"/>
  <c r="AS21" i="13" s="1"/>
  <c r="AS20" i="13"/>
  <c r="AR20" i="13"/>
  <c r="AT20" i="13" s="1"/>
  <c r="AQ19" i="13"/>
  <c r="AP19" i="13"/>
  <c r="AR19" i="13" s="1"/>
  <c r="AT18" i="13"/>
  <c r="AS18" i="13"/>
  <c r="AR18" i="13"/>
  <c r="AR17" i="13"/>
  <c r="AT17" i="13" s="1"/>
  <c r="AR16" i="13"/>
  <c r="AT16" i="13" s="1"/>
  <c r="AQ15" i="13"/>
  <c r="AP15" i="13"/>
  <c r="AT14" i="13"/>
  <c r="AS14" i="13"/>
  <c r="AR14" i="13"/>
  <c r="AT13" i="13"/>
  <c r="AR13" i="13"/>
  <c r="AS13" i="13" s="1"/>
  <c r="AR12" i="13"/>
  <c r="AS12" i="13" s="1"/>
  <c r="AR11" i="13"/>
  <c r="AT11" i="13" s="1"/>
  <c r="AQ11" i="13"/>
  <c r="AP11" i="13"/>
  <c r="AS10" i="13"/>
  <c r="AR10" i="13"/>
  <c r="AT10" i="13" s="1"/>
  <c r="AR9" i="13"/>
  <c r="AT9" i="13" s="1"/>
  <c r="AR8" i="13"/>
  <c r="AT8" i="13" s="1"/>
  <c r="AQ7" i="13"/>
  <c r="AP7" i="13"/>
  <c r="AR6" i="13"/>
  <c r="AT6" i="13" s="1"/>
  <c r="AR5" i="13"/>
  <c r="AT5" i="13" s="1"/>
  <c r="AT4" i="13"/>
  <c r="AS4" i="13"/>
  <c r="AR4" i="13"/>
  <c r="AT43" i="11"/>
  <c r="AS43" i="11"/>
  <c r="AR43" i="11"/>
  <c r="AT42" i="11"/>
  <c r="AS42" i="11"/>
  <c r="AR42" i="11"/>
  <c r="AR41" i="11"/>
  <c r="AT41" i="11" s="1"/>
  <c r="AT40" i="11"/>
  <c r="AS40" i="11"/>
  <c r="AR40" i="11"/>
  <c r="AT39" i="11"/>
  <c r="AS39" i="11"/>
  <c r="AR39" i="11"/>
  <c r="AT38" i="11"/>
  <c r="AS38" i="11"/>
  <c r="AR38" i="11"/>
  <c r="AT37" i="11"/>
  <c r="AR37" i="11"/>
  <c r="AS37" i="11" s="1"/>
  <c r="AT36" i="11"/>
  <c r="AS36" i="11"/>
  <c r="AR36" i="11"/>
  <c r="AT35" i="11"/>
  <c r="AS35" i="11"/>
  <c r="AR35" i="11"/>
  <c r="AR34" i="11"/>
  <c r="AR33" i="11"/>
  <c r="AT32" i="11"/>
  <c r="AS32" i="11"/>
  <c r="AR32" i="11"/>
  <c r="AR31" i="11"/>
  <c r="AT31" i="11" s="1"/>
  <c r="AT30" i="11"/>
  <c r="AS30" i="11"/>
  <c r="AR30" i="11"/>
  <c r="AR29" i="11"/>
  <c r="AT29" i="11" s="1"/>
  <c r="AT28" i="11"/>
  <c r="AS28" i="11"/>
  <c r="AR28" i="11"/>
  <c r="AR27" i="11"/>
  <c r="AT27" i="11" s="1"/>
  <c r="AT26" i="11"/>
  <c r="AS26" i="11"/>
  <c r="AR26" i="11"/>
  <c r="AR25" i="11"/>
  <c r="AT25" i="11" s="1"/>
  <c r="AT24" i="11"/>
  <c r="AS24" i="11"/>
  <c r="AR24" i="11"/>
  <c r="AS23" i="11"/>
  <c r="AR23" i="11"/>
  <c r="AT23" i="11" s="1"/>
  <c r="AT22" i="11"/>
  <c r="AS22" i="11"/>
  <c r="AR22" i="11"/>
  <c r="AR21" i="11"/>
  <c r="AT21" i="11" s="1"/>
  <c r="AT20" i="11"/>
  <c r="AS20" i="11"/>
  <c r="AR20" i="11"/>
  <c r="AR19" i="11"/>
  <c r="AT19" i="11" s="1"/>
  <c r="AT18" i="11"/>
  <c r="AS18" i="11"/>
  <c r="AR18" i="11"/>
  <c r="AR17" i="11"/>
  <c r="AT17" i="11" s="1"/>
  <c r="AT16" i="11"/>
  <c r="AS16" i="11"/>
  <c r="AR16" i="11"/>
  <c r="AR15" i="11"/>
  <c r="AT15" i="11" s="1"/>
  <c r="AT14" i="11"/>
  <c r="AS14" i="11"/>
  <c r="AR14" i="11"/>
  <c r="AR13" i="11"/>
  <c r="AT13" i="11" s="1"/>
  <c r="AT12" i="11"/>
  <c r="AR12" i="11"/>
  <c r="AS12" i="11" s="1"/>
  <c r="AR11" i="11"/>
  <c r="AT11" i="11" s="1"/>
  <c r="AT10" i="11"/>
  <c r="AS10" i="11"/>
  <c r="AR10" i="11"/>
  <c r="AR9" i="11"/>
  <c r="AT9" i="11" s="1"/>
  <c r="AT8" i="11"/>
  <c r="AR8" i="11"/>
  <c r="AS8" i="11" s="1"/>
  <c r="AR7" i="11"/>
  <c r="AT7" i="11" s="1"/>
  <c r="AT6" i="11"/>
  <c r="AS6" i="11"/>
  <c r="AR6" i="11"/>
  <c r="AR5" i="11"/>
  <c r="AT5" i="11" s="1"/>
  <c r="AT4" i="11"/>
  <c r="AR4" i="11"/>
  <c r="AS4" i="11" s="1"/>
  <c r="AV31" i="29" l="1"/>
  <c r="AX29" i="29"/>
  <c r="AW5" i="29"/>
  <c r="AX31" i="29"/>
  <c r="AX5" i="29"/>
  <c r="AX17" i="29"/>
  <c r="AW29" i="29"/>
  <c r="AU27" i="29"/>
  <c r="AV27" i="29" s="1"/>
  <c r="AV19" i="29"/>
  <c r="AW19" i="29"/>
  <c r="AV17" i="29"/>
  <c r="AU12" i="29"/>
  <c r="AW12" i="29" s="1"/>
  <c r="AV7" i="29"/>
  <c r="AW7" i="29"/>
  <c r="AR21" i="18"/>
  <c r="AS19" i="18"/>
  <c r="AR25" i="18"/>
  <c r="AR12" i="18"/>
  <c r="AT19" i="18"/>
  <c r="AP27" i="18"/>
  <c r="AS21" i="18"/>
  <c r="AT14" i="18"/>
  <c r="AT21" i="18"/>
  <c r="AR9" i="18"/>
  <c r="AT9" i="18" s="1"/>
  <c r="AS22" i="18"/>
  <c r="AR18" i="18"/>
  <c r="AS18" i="18" s="1"/>
  <c r="AB25" i="9"/>
  <c r="AB27" i="9" s="1"/>
  <c r="AX24" i="29"/>
  <c r="AW24" i="29"/>
  <c r="AV24" i="29"/>
  <c r="AV10" i="29"/>
  <c r="AV22" i="29"/>
  <c r="AV8" i="29"/>
  <c r="AW10" i="29"/>
  <c r="AU15" i="29"/>
  <c r="AV15" i="29" s="1"/>
  <c r="AV20" i="29"/>
  <c r="AW22" i="29"/>
  <c r="AV32" i="29"/>
  <c r="AW8" i="29"/>
  <c r="AW20" i="29"/>
  <c r="AW32" i="29"/>
  <c r="AV13" i="29"/>
  <c r="AV25" i="29"/>
  <c r="AU6" i="29"/>
  <c r="AX6" i="29" s="1"/>
  <c r="AV11" i="29"/>
  <c r="AW13" i="29"/>
  <c r="AU18" i="29"/>
  <c r="AV18" i="29" s="1"/>
  <c r="AV23" i="29"/>
  <c r="AW25" i="29"/>
  <c r="AU30" i="29"/>
  <c r="AW30" i="29" s="1"/>
  <c r="AW11" i="29"/>
  <c r="AW23" i="29"/>
  <c r="AV4" i="29"/>
  <c r="AV16" i="29"/>
  <c r="AV28" i="29"/>
  <c r="AW4" i="29"/>
  <c r="AU9" i="29"/>
  <c r="AW9" i="29" s="1"/>
  <c r="AV14" i="29"/>
  <c r="AW16" i="29"/>
  <c r="AU21" i="29"/>
  <c r="AW21" i="29" s="1"/>
  <c r="AV26" i="29"/>
  <c r="AU33" i="29"/>
  <c r="AX33" i="29" s="1"/>
  <c r="AW14" i="29"/>
  <c r="AW26" i="29"/>
  <c r="AX28" i="29"/>
  <c r="AT25" i="18"/>
  <c r="AS25" i="18"/>
  <c r="AT15" i="18"/>
  <c r="AS15" i="18"/>
  <c r="AS23" i="18"/>
  <c r="AR24" i="18"/>
  <c r="AS24" i="18" s="1"/>
  <c r="AS8" i="18"/>
  <c r="AT8" i="18"/>
  <c r="AS16" i="18"/>
  <c r="AS20" i="18"/>
  <c r="AS13" i="18"/>
  <c r="AT16" i="18"/>
  <c r="AR26" i="18"/>
  <c r="AT26" i="18" s="1"/>
  <c r="AT13" i="18"/>
  <c r="AR6" i="18"/>
  <c r="AS10" i="18"/>
  <c r="AS7" i="18"/>
  <c r="AT15" i="17"/>
  <c r="AT23" i="17"/>
  <c r="AT31" i="17"/>
  <c r="AT33" i="17"/>
  <c r="AS33" i="17"/>
  <c r="AS19" i="17"/>
  <c r="AT34" i="17"/>
  <c r="AR7" i="17"/>
  <c r="AR23" i="17"/>
  <c r="AS23" i="17" s="1"/>
  <c r="AR31" i="17"/>
  <c r="AS31" i="17" s="1"/>
  <c r="AT6" i="17"/>
  <c r="AT10" i="17"/>
  <c r="AT26" i="17"/>
  <c r="AT30" i="17"/>
  <c r="AR11" i="17"/>
  <c r="AS11" i="17" s="1"/>
  <c r="AR27" i="17"/>
  <c r="AS27" i="17" s="1"/>
  <c r="AR15" i="17"/>
  <c r="AR19" i="17"/>
  <c r="AT19" i="17" s="1"/>
  <c r="AS15" i="17"/>
  <c r="AR34" i="17"/>
  <c r="AS34" i="17" s="1"/>
  <c r="AS12" i="17"/>
  <c r="AS24" i="17"/>
  <c r="AS9" i="17"/>
  <c r="AS29" i="17"/>
  <c r="AR32" i="17"/>
  <c r="AS32" i="17" s="1"/>
  <c r="AS13" i="17"/>
  <c r="AS17" i="17"/>
  <c r="AS21" i="17"/>
  <c r="AN20" i="15"/>
  <c r="AN46" i="15"/>
  <c r="AN40" i="15"/>
  <c r="AO23" i="15"/>
  <c r="AO27" i="15"/>
  <c r="AN28" i="15"/>
  <c r="AO28" i="15"/>
  <c r="AN13" i="15"/>
  <c r="AN43" i="15"/>
  <c r="AO8" i="15"/>
  <c r="AO18" i="15"/>
  <c r="AO47" i="15"/>
  <c r="AN9" i="15"/>
  <c r="AM18" i="15"/>
  <c r="AN18" i="15" s="1"/>
  <c r="AO22" i="15"/>
  <c r="AO26" i="15"/>
  <c r="AN30" i="15"/>
  <c r="AN34" i="15"/>
  <c r="AN39" i="15"/>
  <c r="AO52" i="15"/>
  <c r="AN4" i="15"/>
  <c r="AN14" i="15"/>
  <c r="AN44" i="15"/>
  <c r="AM49" i="15"/>
  <c r="AN49" i="15" s="1"/>
  <c r="AN12" i="15"/>
  <c r="AO15" i="15"/>
  <c r="AO19" i="15"/>
  <c r="AN24" i="15"/>
  <c r="AO32" i="15"/>
  <c r="AO45" i="15"/>
  <c r="AN50" i="15"/>
  <c r="AN55" i="15"/>
  <c r="AM8" i="15"/>
  <c r="AN8" i="15" s="1"/>
  <c r="AN17" i="15"/>
  <c r="AN25" i="15"/>
  <c r="AM33" i="15"/>
  <c r="AN33" i="15" s="1"/>
  <c r="AN51" i="15"/>
  <c r="AM13" i="15"/>
  <c r="AO13" i="15" s="1"/>
  <c r="AN29" i="15"/>
  <c r="AN38" i="15"/>
  <c r="AM43" i="15"/>
  <c r="AO43" i="15" s="1"/>
  <c r="AI7" i="28"/>
  <c r="AJ19" i="28"/>
  <c r="AI19" i="28"/>
  <c r="AJ7" i="28"/>
  <c r="AI11" i="28"/>
  <c r="AJ11" i="28"/>
  <c r="AJ43" i="28"/>
  <c r="AJ5" i="28"/>
  <c r="AJ9" i="28"/>
  <c r="AJ13" i="28"/>
  <c r="AJ17" i="28"/>
  <c r="AI25" i="28"/>
  <c r="AJ28" i="28"/>
  <c r="AI32" i="28"/>
  <c r="AH23" i="28"/>
  <c r="AJ23" i="28" s="1"/>
  <c r="AI30" i="28"/>
  <c r="AJ33" i="28"/>
  <c r="AI4" i="28"/>
  <c r="AI8" i="28"/>
  <c r="AI12" i="28"/>
  <c r="AI16" i="28"/>
  <c r="AI27" i="28"/>
  <c r="AJ4" i="28"/>
  <c r="AJ8" i="28"/>
  <c r="AJ12" i="28"/>
  <c r="AJ16" i="28"/>
  <c r="AI24" i="28"/>
  <c r="AI20" i="28"/>
  <c r="AI41" i="28"/>
  <c r="AH43" i="28"/>
  <c r="AI43" i="28" s="1"/>
  <c r="AT39" i="13"/>
  <c r="AS31" i="13"/>
  <c r="AT19" i="13"/>
  <c r="AS15" i="13"/>
  <c r="AS7" i="13"/>
  <c r="AT43" i="13"/>
  <c r="AS25" i="13"/>
  <c r="AT33" i="13"/>
  <c r="AS9" i="13"/>
  <c r="AT12" i="13"/>
  <c r="AS19" i="13"/>
  <c r="AT26" i="13"/>
  <c r="AS42" i="13"/>
  <c r="AS6" i="13"/>
  <c r="AS16" i="13"/>
  <c r="AR23" i="13"/>
  <c r="AT23" i="13" s="1"/>
  <c r="AS30" i="13"/>
  <c r="AS34" i="13"/>
  <c r="AS36" i="13"/>
  <c r="AR39" i="13"/>
  <c r="AS39" i="13" s="1"/>
  <c r="AS11" i="13"/>
  <c r="AS8" i="13"/>
  <c r="AR15" i="13"/>
  <c r="AT15" i="13" s="1"/>
  <c r="AS22" i="13"/>
  <c r="AS41" i="13"/>
  <c r="AS5" i="13"/>
  <c r="AS29" i="13"/>
  <c r="AS17" i="13"/>
  <c r="AR35" i="13"/>
  <c r="AS35" i="13" s="1"/>
  <c r="AR43" i="13"/>
  <c r="AS43" i="13" s="1"/>
  <c r="AR7" i="13"/>
  <c r="AT7" i="13" s="1"/>
  <c r="AR31" i="13"/>
  <c r="AT31" i="13" s="1"/>
  <c r="AS7" i="11"/>
  <c r="AS11" i="11"/>
  <c r="AS15" i="11"/>
  <c r="AS19" i="11"/>
  <c r="AS27" i="11"/>
  <c r="AS31" i="11"/>
  <c r="AS41" i="11"/>
  <c r="AS5" i="11"/>
  <c r="AS9" i="11"/>
  <c r="AS13" i="11"/>
  <c r="AS17" i="11"/>
  <c r="AS21" i="11"/>
  <c r="AS25" i="11"/>
  <c r="AS29" i="11"/>
  <c r="AX15" i="29" l="1"/>
  <c r="AV12" i="29"/>
  <c r="AV9" i="29"/>
  <c r="AX12" i="29"/>
  <c r="AW6" i="29"/>
  <c r="AX27" i="29"/>
  <c r="AW27" i="29"/>
  <c r="AW15" i="29"/>
  <c r="AT18" i="18"/>
  <c r="AS9" i="18"/>
  <c r="AR27" i="18"/>
  <c r="AT24" i="18"/>
  <c r="AX18" i="29"/>
  <c r="AX30" i="29"/>
  <c r="AW33" i="29"/>
  <c r="AX21" i="29"/>
  <c r="AV30" i="29"/>
  <c r="AV6" i="29"/>
  <c r="AV21" i="29"/>
  <c r="AV33" i="29"/>
  <c r="AW18" i="29"/>
  <c r="AX9" i="29"/>
  <c r="AS26" i="18"/>
  <c r="AT11" i="17"/>
  <c r="AT27" i="17"/>
  <c r="AT32" i="17"/>
  <c r="AR35" i="17"/>
  <c r="AS7" i="17"/>
  <c r="AT7" i="17"/>
  <c r="AO33" i="15"/>
  <c r="AO49" i="15"/>
  <c r="AI23" i="28"/>
  <c r="AT35" i="13"/>
  <c r="AS23" i="13"/>
  <c r="AT27" i="18" l="1"/>
  <c r="AS27" i="18"/>
  <c r="AS35" i="17"/>
  <c r="AT35" i="17"/>
  <c r="AY43" i="7" l="1"/>
  <c r="AX43" i="7"/>
  <c r="AY42" i="7"/>
  <c r="AX42" i="7"/>
  <c r="AY41" i="7"/>
  <c r="AX41" i="7"/>
  <c r="AY40" i="7"/>
  <c r="AX40" i="7"/>
  <c r="AY39" i="7"/>
  <c r="AX39" i="7"/>
  <c r="AY38" i="7"/>
  <c r="AX38" i="7"/>
  <c r="AY37" i="7"/>
  <c r="AX37" i="7"/>
  <c r="AY36" i="7"/>
  <c r="AX36" i="7"/>
  <c r="AY35" i="7"/>
  <c r="AX35" i="7"/>
  <c r="AY34" i="7"/>
  <c r="AX34" i="7"/>
  <c r="AY33" i="7"/>
  <c r="AX33" i="7"/>
  <c r="AY32" i="7"/>
  <c r="AX32" i="7"/>
  <c r="AY31" i="7"/>
  <c r="AX31" i="7"/>
  <c r="AY30" i="7"/>
  <c r="AX30" i="7"/>
  <c r="AY29" i="7"/>
  <c r="AX29" i="7"/>
  <c r="AY28" i="7"/>
  <c r="AX28" i="7"/>
  <c r="AY27" i="7"/>
  <c r="AX27" i="7"/>
  <c r="AY26" i="7"/>
  <c r="AX26" i="7"/>
  <c r="AY25" i="7"/>
  <c r="AX25" i="7"/>
  <c r="AY24" i="7"/>
  <c r="AX24" i="7"/>
  <c r="AY23" i="7"/>
  <c r="AX23" i="7"/>
  <c r="AY22" i="7"/>
  <c r="AX22" i="7"/>
  <c r="AY21" i="7"/>
  <c r="AX21" i="7"/>
  <c r="AY20" i="7"/>
  <c r="AX20" i="7"/>
  <c r="AY19" i="7"/>
  <c r="AX19" i="7"/>
  <c r="AY18" i="7"/>
  <c r="AX18" i="7"/>
  <c r="AY17" i="7"/>
  <c r="AX17" i="7"/>
  <c r="AY16" i="7"/>
  <c r="AX16" i="7"/>
  <c r="AY15" i="7"/>
  <c r="AX15" i="7"/>
  <c r="AY14" i="7"/>
  <c r="AX14" i="7"/>
  <c r="AY13" i="7"/>
  <c r="AX13" i="7"/>
  <c r="AY12" i="7"/>
  <c r="AX12" i="7"/>
  <c r="AY11" i="7"/>
  <c r="AX11" i="7"/>
  <c r="AY10" i="7"/>
  <c r="AX10" i="7"/>
  <c r="AY9" i="7"/>
  <c r="AX9" i="7"/>
  <c r="AY8" i="7"/>
  <c r="AX8" i="7"/>
  <c r="AY7" i="7"/>
  <c r="AX7" i="7"/>
  <c r="AY6" i="7"/>
  <c r="AX6" i="7"/>
  <c r="AY5" i="7"/>
  <c r="AX5" i="7"/>
  <c r="AY4" i="7"/>
  <c r="AX4" i="7"/>
  <c r="AR43" i="7"/>
  <c r="AT43" i="7" s="1"/>
  <c r="AR42" i="7"/>
  <c r="AT42" i="7" s="1"/>
  <c r="AR41" i="7"/>
  <c r="AT41" i="7" s="1"/>
  <c r="AR40" i="7"/>
  <c r="AT40" i="7" s="1"/>
  <c r="AR39" i="7"/>
  <c r="AS39" i="7" s="1"/>
  <c r="AR38" i="7"/>
  <c r="AT38" i="7" s="1"/>
  <c r="AR37" i="7"/>
  <c r="AT37" i="7" s="1"/>
  <c r="AR36" i="7"/>
  <c r="AT36" i="7" s="1"/>
  <c r="AR35" i="7"/>
  <c r="AT35" i="7" s="1"/>
  <c r="AR34" i="7"/>
  <c r="AT34" i="7" s="1"/>
  <c r="AR33" i="7"/>
  <c r="AT33" i="7" s="1"/>
  <c r="AR32" i="7"/>
  <c r="AT32" i="7" s="1"/>
  <c r="AR31" i="7"/>
  <c r="AS31" i="7" s="1"/>
  <c r="AR30" i="7"/>
  <c r="AT30" i="7" s="1"/>
  <c r="AR29" i="7"/>
  <c r="AT29" i="7" s="1"/>
  <c r="AR28" i="7"/>
  <c r="AT28" i="7" s="1"/>
  <c r="AR27" i="7"/>
  <c r="AT27" i="7" s="1"/>
  <c r="AR26" i="7"/>
  <c r="AT26" i="7" s="1"/>
  <c r="AR25" i="7"/>
  <c r="AT25" i="7" s="1"/>
  <c r="AR24" i="7"/>
  <c r="AT24" i="7" s="1"/>
  <c r="AR23" i="7"/>
  <c r="AT23" i="7" s="1"/>
  <c r="AR22" i="7"/>
  <c r="AT22" i="7" s="1"/>
  <c r="AR21" i="7"/>
  <c r="AT21" i="7" s="1"/>
  <c r="AR20" i="7"/>
  <c r="AT20" i="7" s="1"/>
  <c r="AR19" i="7"/>
  <c r="AT19" i="7" s="1"/>
  <c r="AR18" i="7"/>
  <c r="AT18" i="7" s="1"/>
  <c r="AR17" i="7"/>
  <c r="AT17" i="7" s="1"/>
  <c r="AR16" i="7"/>
  <c r="AT16" i="7" s="1"/>
  <c r="AR15" i="7"/>
  <c r="AS15" i="7" s="1"/>
  <c r="AR14" i="7"/>
  <c r="AT14" i="7" s="1"/>
  <c r="AR13" i="7"/>
  <c r="AT13" i="7" s="1"/>
  <c r="AR12" i="7"/>
  <c r="AT12" i="7" s="1"/>
  <c r="AR11" i="7"/>
  <c r="AT11" i="7" s="1"/>
  <c r="AR10" i="7"/>
  <c r="AT10" i="7" s="1"/>
  <c r="AR9" i="7"/>
  <c r="AT9" i="7" s="1"/>
  <c r="AR8" i="7"/>
  <c r="AT8" i="7" s="1"/>
  <c r="AR7" i="7"/>
  <c r="AT7" i="7" s="1"/>
  <c r="AR6" i="7"/>
  <c r="AT6" i="7" s="1"/>
  <c r="AR5" i="7"/>
  <c r="AT5" i="7" s="1"/>
  <c r="AR4" i="7"/>
  <c r="AT4" i="7" s="1"/>
  <c r="K41" i="5"/>
  <c r="K40" i="5"/>
  <c r="K43" i="5" s="1"/>
  <c r="K39" i="5"/>
  <c r="K42" i="5" s="1"/>
  <c r="G26" i="5"/>
  <c r="K36" i="5"/>
  <c r="K38" i="5" s="1"/>
  <c r="K33" i="5"/>
  <c r="K31" i="5"/>
  <c r="K32" i="5" s="1"/>
  <c r="K26" i="5"/>
  <c r="K28" i="5" s="1"/>
  <c r="K21" i="5"/>
  <c r="K23" i="5" s="1"/>
  <c r="K16" i="5"/>
  <c r="K18" i="5" s="1"/>
  <c r="K11" i="5"/>
  <c r="K13" i="5" s="1"/>
  <c r="K6" i="5"/>
  <c r="K8" i="5" s="1"/>
  <c r="J40" i="5"/>
  <c r="J39" i="5"/>
  <c r="J36" i="5"/>
  <c r="J38" i="5" s="1"/>
  <c r="J31" i="5"/>
  <c r="J33" i="5" s="1"/>
  <c r="J28" i="5"/>
  <c r="J26" i="5"/>
  <c r="J27" i="5" s="1"/>
  <c r="J21" i="5"/>
  <c r="J23" i="5" s="1"/>
  <c r="J16" i="5"/>
  <c r="J18" i="5" s="1"/>
  <c r="J11" i="5"/>
  <c r="J41" i="5" s="1"/>
  <c r="J43" i="5" s="1"/>
  <c r="J8" i="5"/>
  <c r="J7" i="5"/>
  <c r="J6" i="5"/>
  <c r="K41" i="3"/>
  <c r="J41" i="3"/>
  <c r="K40" i="3"/>
  <c r="J40" i="3"/>
  <c r="K39" i="3"/>
  <c r="J39" i="3"/>
  <c r="J26" i="3"/>
  <c r="J28" i="3" s="1"/>
  <c r="K43" i="3"/>
  <c r="K38" i="3"/>
  <c r="K37" i="3"/>
  <c r="K36" i="3"/>
  <c r="K31" i="3"/>
  <c r="K33" i="3" s="1"/>
  <c r="K26" i="3"/>
  <c r="K28" i="3" s="1"/>
  <c r="K21" i="3"/>
  <c r="K23" i="3" s="1"/>
  <c r="K16" i="3"/>
  <c r="K18" i="3" s="1"/>
  <c r="K11" i="3"/>
  <c r="K13" i="3" s="1"/>
  <c r="K6" i="3"/>
  <c r="K8" i="3" s="1"/>
  <c r="J36" i="3"/>
  <c r="J38" i="3" s="1"/>
  <c r="J31" i="3"/>
  <c r="J33" i="3" s="1"/>
  <c r="J21" i="3"/>
  <c r="J23" i="3" s="1"/>
  <c r="J16" i="3"/>
  <c r="J18" i="3" s="1"/>
  <c r="J11" i="3"/>
  <c r="J13" i="3" s="1"/>
  <c r="J6" i="3"/>
  <c r="K40" i="4"/>
  <c r="K39" i="4"/>
  <c r="K38" i="4"/>
  <c r="K36" i="4"/>
  <c r="K37" i="4" s="1"/>
  <c r="K33" i="4"/>
  <c r="K31" i="4"/>
  <c r="K32" i="4" s="1"/>
  <c r="K26" i="4"/>
  <c r="K28" i="4" s="1"/>
  <c r="K23" i="4"/>
  <c r="K22" i="4"/>
  <c r="K21" i="4"/>
  <c r="K18" i="4"/>
  <c r="K17" i="4"/>
  <c r="K16" i="4"/>
  <c r="K13" i="4"/>
  <c r="K11" i="4"/>
  <c r="K12" i="4" s="1"/>
  <c r="K8" i="4"/>
  <c r="K6" i="4"/>
  <c r="K7" i="4" s="1"/>
  <c r="J40" i="4"/>
  <c r="J39" i="4"/>
  <c r="J36" i="4"/>
  <c r="J38" i="4" s="1"/>
  <c r="J31" i="4"/>
  <c r="J33" i="4" s="1"/>
  <c r="J26" i="4"/>
  <c r="J27" i="4" s="1"/>
  <c r="J23" i="4"/>
  <c r="J22" i="4"/>
  <c r="J16" i="4"/>
  <c r="J18" i="4" s="1"/>
  <c r="J11" i="4"/>
  <c r="J13" i="4" s="1"/>
  <c r="J6" i="4"/>
  <c r="J8" i="4" s="1"/>
  <c r="J26" i="2"/>
  <c r="J28" i="2" s="1"/>
  <c r="K43" i="2"/>
  <c r="K42" i="2"/>
  <c r="K41" i="2"/>
  <c r="K40" i="2"/>
  <c r="K39" i="2"/>
  <c r="K36" i="2"/>
  <c r="K38" i="2" s="1"/>
  <c r="K31" i="2"/>
  <c r="K33" i="2" s="1"/>
  <c r="K26" i="2"/>
  <c r="K28" i="2" s="1"/>
  <c r="K21" i="2"/>
  <c r="K23" i="2" s="1"/>
  <c r="K16" i="2"/>
  <c r="K18" i="2" s="1"/>
  <c r="K11" i="2"/>
  <c r="K13" i="2" s="1"/>
  <c r="K6" i="2"/>
  <c r="K8" i="2" s="1"/>
  <c r="J40" i="2"/>
  <c r="J39" i="2"/>
  <c r="J36" i="2"/>
  <c r="J38" i="2" s="1"/>
  <c r="J31" i="2"/>
  <c r="J33" i="2" s="1"/>
  <c r="J21" i="2"/>
  <c r="J23" i="2" s="1"/>
  <c r="J16" i="2"/>
  <c r="J18" i="2" s="1"/>
  <c r="J11" i="2"/>
  <c r="J6" i="2"/>
  <c r="J8" i="2" s="1"/>
  <c r="K36" i="1"/>
  <c r="K38" i="1" s="1"/>
  <c r="K31" i="1"/>
  <c r="K33" i="1" s="1"/>
  <c r="K26" i="1"/>
  <c r="K28" i="1" s="1"/>
  <c r="K21" i="1"/>
  <c r="K22" i="1" s="1"/>
  <c r="K16" i="1"/>
  <c r="K18" i="1" s="1"/>
  <c r="K11" i="1"/>
  <c r="K6" i="1"/>
  <c r="K40" i="1"/>
  <c r="K39" i="1"/>
  <c r="K8" i="1"/>
  <c r="K7" i="1"/>
  <c r="J40" i="1"/>
  <c r="J39" i="1"/>
  <c r="J36" i="1"/>
  <c r="J38" i="1" s="1"/>
  <c r="J31" i="1"/>
  <c r="J33" i="1" s="1"/>
  <c r="J28" i="1"/>
  <c r="J27" i="1"/>
  <c r="J23" i="1"/>
  <c r="J22" i="1"/>
  <c r="J16" i="1"/>
  <c r="J18" i="1" s="1"/>
  <c r="J11" i="1"/>
  <c r="J13" i="1" s="1"/>
  <c r="J6" i="1"/>
  <c r="AD26" i="9"/>
  <c r="AC26" i="9"/>
  <c r="AD25" i="9"/>
  <c r="AC25" i="9"/>
  <c r="AS23" i="7" l="1"/>
  <c r="AT15" i="7"/>
  <c r="AS7" i="7"/>
  <c r="AT39" i="7"/>
  <c r="AT31" i="7"/>
  <c r="AS11" i="7"/>
  <c r="AS19" i="7"/>
  <c r="AS27" i="7"/>
  <c r="AS35" i="7"/>
  <c r="AS43" i="7"/>
  <c r="AS4" i="7"/>
  <c r="AS8" i="7"/>
  <c r="AS12" i="7"/>
  <c r="AS16" i="7"/>
  <c r="AS20" i="7"/>
  <c r="AS24" i="7"/>
  <c r="AS28" i="7"/>
  <c r="AS32" i="7"/>
  <c r="AS36" i="7"/>
  <c r="AS40" i="7"/>
  <c r="AS5" i="7"/>
  <c r="AS9" i="7"/>
  <c r="AS13" i="7"/>
  <c r="AS17" i="7"/>
  <c r="AS21" i="7"/>
  <c r="AS25" i="7"/>
  <c r="AS29" i="7"/>
  <c r="AS33" i="7"/>
  <c r="AS37" i="7"/>
  <c r="AS41" i="7"/>
  <c r="AS6" i="7"/>
  <c r="AS10" i="7"/>
  <c r="AS14" i="7"/>
  <c r="AS18" i="7"/>
  <c r="AS22" i="7"/>
  <c r="AS26" i="7"/>
  <c r="AS30" i="7"/>
  <c r="AS34" i="7"/>
  <c r="AS38" i="7"/>
  <c r="AS42" i="7"/>
  <c r="K37" i="5"/>
  <c r="K27" i="5"/>
  <c r="K22" i="5"/>
  <c r="K17" i="5"/>
  <c r="K12" i="5"/>
  <c r="K7" i="5"/>
  <c r="J42" i="5"/>
  <c r="J12" i="5"/>
  <c r="J32" i="5"/>
  <c r="J13" i="5"/>
  <c r="J17" i="5"/>
  <c r="J37" i="5"/>
  <c r="J22" i="5"/>
  <c r="J27" i="3"/>
  <c r="K42" i="3"/>
  <c r="K32" i="3"/>
  <c r="K27" i="3"/>
  <c r="K22" i="3"/>
  <c r="K17" i="3"/>
  <c r="K12" i="3"/>
  <c r="K7" i="3"/>
  <c r="J22" i="3"/>
  <c r="J42" i="3"/>
  <c r="J43" i="3"/>
  <c r="J7" i="3"/>
  <c r="J8" i="3"/>
  <c r="J32" i="3"/>
  <c r="J12" i="3"/>
  <c r="J37" i="3"/>
  <c r="J17" i="3"/>
  <c r="K42" i="4"/>
  <c r="K41" i="4"/>
  <c r="K43" i="4" s="1"/>
  <c r="K27" i="4"/>
  <c r="J28" i="4"/>
  <c r="J7" i="4"/>
  <c r="J32" i="4"/>
  <c r="J12" i="4"/>
  <c r="J37" i="4"/>
  <c r="J17" i="4"/>
  <c r="J41" i="4"/>
  <c r="J43" i="4" s="1"/>
  <c r="J27" i="2"/>
  <c r="K37" i="2"/>
  <c r="K32" i="2"/>
  <c r="K27" i="2"/>
  <c r="K22" i="2"/>
  <c r="K17" i="2"/>
  <c r="K12" i="2"/>
  <c r="K7" i="2"/>
  <c r="J7" i="2"/>
  <c r="J41" i="2"/>
  <c r="J42" i="2"/>
  <c r="J43" i="2"/>
  <c r="J32" i="2"/>
  <c r="J12" i="2"/>
  <c r="J13" i="2"/>
  <c r="J37" i="2"/>
  <c r="J17" i="2"/>
  <c r="J22" i="2"/>
  <c r="J41" i="1"/>
  <c r="K23" i="1"/>
  <c r="K27" i="1"/>
  <c r="K37" i="1"/>
  <c r="K32" i="1"/>
  <c r="K17" i="1"/>
  <c r="K41" i="1"/>
  <c r="K42" i="1" s="1"/>
  <c r="K12" i="1"/>
  <c r="K13" i="1"/>
  <c r="K43" i="1"/>
  <c r="J42" i="1"/>
  <c r="J43" i="1"/>
  <c r="J7" i="1"/>
  <c r="J8" i="1"/>
  <c r="J32" i="1"/>
  <c r="J12" i="1"/>
  <c r="J37" i="1"/>
  <c r="J17" i="1"/>
  <c r="BD32" i="29"/>
  <c r="BD31" i="29"/>
  <c r="BC29" i="29"/>
  <c r="BC28" i="29"/>
  <c r="BC26" i="29"/>
  <c r="BE25" i="29"/>
  <c r="BC23" i="29"/>
  <c r="BE22" i="29"/>
  <c r="BD20" i="29"/>
  <c r="BD19" i="29"/>
  <c r="BC17" i="29"/>
  <c r="BC16" i="29"/>
  <c r="BE14" i="29"/>
  <c r="BD13" i="29"/>
  <c r="BE11" i="29"/>
  <c r="BC10" i="29"/>
  <c r="BD8" i="29"/>
  <c r="BD7" i="29"/>
  <c r="BC5" i="29"/>
  <c r="BE4" i="29"/>
  <c r="J42" i="4" l="1"/>
  <c r="BD18" i="29"/>
  <c r="BE29" i="29"/>
  <c r="BD26" i="29"/>
  <c r="BE26" i="29"/>
  <c r="BD23" i="29"/>
  <c r="BE23" i="29"/>
  <c r="BE19" i="29"/>
  <c r="BD16" i="29"/>
  <c r="BE16" i="29"/>
  <c r="BD10" i="29"/>
  <c r="BE10" i="29"/>
  <c r="BE8" i="29"/>
  <c r="BC32" i="29"/>
  <c r="BE32" i="29"/>
  <c r="BD29" i="29"/>
  <c r="BC22" i="29"/>
  <c r="BD22" i="29"/>
  <c r="BE24" i="29"/>
  <c r="BD21" i="29"/>
  <c r="BC19" i="29"/>
  <c r="BE18" i="29"/>
  <c r="BE13" i="29"/>
  <c r="BC13" i="29"/>
  <c r="BC11" i="29"/>
  <c r="BD11" i="29"/>
  <c r="BC8" i="29"/>
  <c r="BD5" i="29"/>
  <c r="BE5" i="29"/>
  <c r="BC7" i="29"/>
  <c r="BC15" i="29"/>
  <c r="BC31" i="29"/>
  <c r="BC4" i="29"/>
  <c r="BE12" i="29"/>
  <c r="BD4" i="29"/>
  <c r="BE7" i="29"/>
  <c r="BE9" i="29"/>
  <c r="BC14" i="29"/>
  <c r="BD17" i="29"/>
  <c r="BE20" i="29"/>
  <c r="BC25" i="29"/>
  <c r="BD28" i="29"/>
  <c r="BE31" i="29"/>
  <c r="BC33" i="29"/>
  <c r="BE6" i="29"/>
  <c r="BD14" i="29"/>
  <c r="BE17" i="29"/>
  <c r="BD25" i="29"/>
  <c r="BE28" i="29"/>
  <c r="BE30" i="29"/>
  <c r="BC27" i="29"/>
  <c r="BC20" i="29"/>
  <c r="BC18" i="29" l="1"/>
  <c r="BE33" i="29"/>
  <c r="BD24" i="29"/>
  <c r="BC24" i="29"/>
  <c r="BC21" i="29"/>
  <c r="BD33" i="29"/>
  <c r="BD30" i="29"/>
  <c r="BE21" i="29"/>
  <c r="BD15" i="29"/>
  <c r="BE15" i="29"/>
  <c r="BD9" i="29"/>
  <c r="BC9" i="29"/>
  <c r="BC12" i="29"/>
  <c r="BD12" i="29"/>
  <c r="BD6" i="29"/>
  <c r="BE27" i="29"/>
  <c r="BD27" i="29"/>
  <c r="BC30" i="29"/>
  <c r="BC6" i="29"/>
  <c r="U43" i="15"/>
  <c r="AJ33" i="13"/>
  <c r="AI33" i="13"/>
  <c r="AW32" i="13"/>
  <c r="AO39" i="11"/>
  <c r="AO31" i="11"/>
  <c r="AJ35" i="11"/>
  <c r="U37" i="11"/>
  <c r="AY31" i="11"/>
  <c r="AY39" i="11"/>
  <c r="AD27" i="9" l="1"/>
  <c r="AC27" i="9"/>
  <c r="AE26" i="9"/>
  <c r="AE25" i="9"/>
  <c r="AD24" i="9"/>
  <c r="AC24" i="9"/>
  <c r="AD21" i="9"/>
  <c r="AC21" i="9"/>
  <c r="AD18" i="9"/>
  <c r="AC18" i="9"/>
  <c r="AD15" i="9"/>
  <c r="AC15" i="9"/>
  <c r="AD12" i="9"/>
  <c r="AC12" i="9"/>
  <c r="AD9" i="9"/>
  <c r="AC9" i="9"/>
  <c r="AD6" i="9"/>
  <c r="AC6" i="9"/>
  <c r="D4" i="9"/>
  <c r="G4" i="9"/>
  <c r="J4" i="9"/>
  <c r="D5" i="9"/>
  <c r="G5" i="9"/>
  <c r="J5" i="9"/>
  <c r="B6" i="9"/>
  <c r="C6" i="9"/>
  <c r="E6" i="9"/>
  <c r="F6" i="9"/>
  <c r="H6" i="9"/>
  <c r="I6" i="9"/>
  <c r="D7" i="9"/>
  <c r="G7" i="9"/>
  <c r="J7" i="9"/>
  <c r="D8" i="9"/>
  <c r="G8" i="9"/>
  <c r="J8" i="9"/>
  <c r="B9" i="9"/>
  <c r="C9" i="9"/>
  <c r="E9" i="9"/>
  <c r="F9" i="9"/>
  <c r="H9" i="9"/>
  <c r="I9" i="9"/>
  <c r="D10" i="9"/>
  <c r="G10" i="9"/>
  <c r="J10" i="9"/>
  <c r="D11" i="9"/>
  <c r="G11" i="9"/>
  <c r="J11" i="9"/>
  <c r="B12" i="9"/>
  <c r="C12" i="9"/>
  <c r="E12" i="9"/>
  <c r="F12" i="9"/>
  <c r="H12" i="9"/>
  <c r="I12" i="9"/>
  <c r="D13" i="9"/>
  <c r="G13" i="9"/>
  <c r="J13" i="9"/>
  <c r="D14" i="9"/>
  <c r="G14" i="9"/>
  <c r="J14" i="9"/>
  <c r="B15" i="9"/>
  <c r="C15" i="9"/>
  <c r="E15" i="9"/>
  <c r="F15" i="9"/>
  <c r="H15" i="9"/>
  <c r="I15" i="9"/>
  <c r="D16" i="9"/>
  <c r="G16" i="9"/>
  <c r="J16" i="9"/>
  <c r="D17" i="9"/>
  <c r="G17" i="9"/>
  <c r="J17" i="9"/>
  <c r="B18" i="9"/>
  <c r="C18" i="9"/>
  <c r="E18" i="9"/>
  <c r="F18" i="9"/>
  <c r="H18" i="9"/>
  <c r="I18" i="9"/>
  <c r="D19" i="9"/>
  <c r="G19" i="9"/>
  <c r="J19" i="9"/>
  <c r="D20" i="9"/>
  <c r="G20" i="9"/>
  <c r="J20" i="9"/>
  <c r="B21" i="9"/>
  <c r="C21" i="9"/>
  <c r="E21" i="9"/>
  <c r="F21" i="9"/>
  <c r="H21" i="9"/>
  <c r="I21" i="9"/>
  <c r="D22" i="9"/>
  <c r="G22" i="9"/>
  <c r="J22" i="9"/>
  <c r="D23" i="9"/>
  <c r="G23" i="9"/>
  <c r="J23" i="9"/>
  <c r="B24" i="9"/>
  <c r="C24" i="9"/>
  <c r="E24" i="9"/>
  <c r="F24" i="9"/>
  <c r="H24" i="9"/>
  <c r="I24" i="9"/>
  <c r="B25" i="9"/>
  <c r="C25" i="9"/>
  <c r="E25" i="9"/>
  <c r="F25" i="9"/>
  <c r="H25" i="9"/>
  <c r="I25" i="9"/>
  <c r="B26" i="9"/>
  <c r="C26" i="9"/>
  <c r="E26" i="9"/>
  <c r="F26" i="9"/>
  <c r="H26" i="9"/>
  <c r="I26" i="9"/>
  <c r="E4" i="29"/>
  <c r="F4" i="29" s="1"/>
  <c r="E5" i="29"/>
  <c r="F5" i="29" s="1"/>
  <c r="B6" i="29"/>
  <c r="C6" i="29"/>
  <c r="D6" i="29"/>
  <c r="E7" i="29"/>
  <c r="F7" i="29" s="1"/>
  <c r="E8" i="29"/>
  <c r="F8" i="29" s="1"/>
  <c r="B9" i="29"/>
  <c r="C9" i="29"/>
  <c r="D9" i="29"/>
  <c r="E10" i="29"/>
  <c r="H10" i="29" s="1"/>
  <c r="E11" i="29"/>
  <c r="F11" i="29" s="1"/>
  <c r="B12" i="29"/>
  <c r="C12" i="29"/>
  <c r="D12" i="29"/>
  <c r="E13" i="29"/>
  <c r="F13" i="29" s="1"/>
  <c r="E14" i="29"/>
  <c r="G14" i="29" s="1"/>
  <c r="B15" i="29"/>
  <c r="C15" i="29"/>
  <c r="D15" i="29"/>
  <c r="E16" i="29"/>
  <c r="F16" i="29" s="1"/>
  <c r="E17" i="29"/>
  <c r="F17" i="29" s="1"/>
  <c r="B18" i="29"/>
  <c r="C18" i="29"/>
  <c r="D18" i="29"/>
  <c r="E19" i="29"/>
  <c r="F19" i="29" s="1"/>
  <c r="E20" i="29"/>
  <c r="G20" i="29" s="1"/>
  <c r="B21" i="29"/>
  <c r="C21" i="29"/>
  <c r="D21" i="29"/>
  <c r="E22" i="29"/>
  <c r="F22" i="29" s="1"/>
  <c r="E23" i="29"/>
  <c r="F23" i="29" s="1"/>
  <c r="B24" i="29"/>
  <c r="C24" i="29"/>
  <c r="D24" i="29"/>
  <c r="E25" i="29"/>
  <c r="G25" i="29" s="1"/>
  <c r="E26" i="29"/>
  <c r="F26" i="29" s="1"/>
  <c r="B27" i="29"/>
  <c r="C27" i="29"/>
  <c r="D27" i="29"/>
  <c r="E28" i="29"/>
  <c r="H28" i="29" s="1"/>
  <c r="E29" i="29"/>
  <c r="F29" i="29" s="1"/>
  <c r="B30" i="29"/>
  <c r="C30" i="29"/>
  <c r="D30" i="29"/>
  <c r="B31" i="29"/>
  <c r="C31" i="29"/>
  <c r="D31" i="29"/>
  <c r="B32" i="29"/>
  <c r="C32" i="29"/>
  <c r="D32" i="29"/>
  <c r="AE15" i="9" l="1"/>
  <c r="B27" i="9"/>
  <c r="AE27" i="9"/>
  <c r="AE12" i="9"/>
  <c r="AE24" i="9"/>
  <c r="AE6" i="9"/>
  <c r="AE21" i="9"/>
  <c r="AE18" i="9"/>
  <c r="AE9" i="9"/>
  <c r="I27" i="9"/>
  <c r="D25" i="9"/>
  <c r="J15" i="9"/>
  <c r="G15" i="9"/>
  <c r="G9" i="9"/>
  <c r="G26" i="9"/>
  <c r="C27" i="9"/>
  <c r="G24" i="9"/>
  <c r="J9" i="9"/>
  <c r="J21" i="9"/>
  <c r="G6" i="9"/>
  <c r="D15" i="9"/>
  <c r="J18" i="9"/>
  <c r="F27" i="9"/>
  <c r="D9" i="9"/>
  <c r="D18" i="9"/>
  <c r="D21" i="9"/>
  <c r="D12" i="9"/>
  <c r="E27" i="9"/>
  <c r="J25" i="9"/>
  <c r="G25" i="9"/>
  <c r="J12" i="9"/>
  <c r="J24" i="9"/>
  <c r="G12" i="9"/>
  <c r="G21" i="9"/>
  <c r="D6" i="9"/>
  <c r="D24" i="9"/>
  <c r="G18" i="9"/>
  <c r="J6" i="9"/>
  <c r="J26" i="9"/>
  <c r="H27" i="9"/>
  <c r="D26" i="9"/>
  <c r="F25" i="29"/>
  <c r="C33" i="29"/>
  <c r="H8" i="29"/>
  <c r="E12" i="29"/>
  <c r="H12" i="29" s="1"/>
  <c r="H16" i="29"/>
  <c r="F20" i="29"/>
  <c r="G16" i="29"/>
  <c r="H19" i="29"/>
  <c r="E9" i="29"/>
  <c r="F9" i="29" s="1"/>
  <c r="E21" i="29"/>
  <c r="G21" i="29" s="1"/>
  <c r="F28" i="29"/>
  <c r="H20" i="29"/>
  <c r="E15" i="29"/>
  <c r="F15" i="29" s="1"/>
  <c r="G17" i="29"/>
  <c r="F14" i="29"/>
  <c r="E6" i="29"/>
  <c r="G6" i="29" s="1"/>
  <c r="E30" i="29"/>
  <c r="H30" i="29" s="1"/>
  <c r="E27" i="29"/>
  <c r="H27" i="29" s="1"/>
  <c r="G5" i="29"/>
  <c r="G29" i="29"/>
  <c r="H26" i="29"/>
  <c r="E24" i="29"/>
  <c r="G24" i="29" s="1"/>
  <c r="H13" i="29"/>
  <c r="G10" i="29"/>
  <c r="H7" i="29"/>
  <c r="E31" i="29"/>
  <c r="F31" i="29" s="1"/>
  <c r="G26" i="29"/>
  <c r="H23" i="29"/>
  <c r="E18" i="29"/>
  <c r="G18" i="29" s="1"/>
  <c r="G13" i="29"/>
  <c r="G7" i="29"/>
  <c r="G4" i="29"/>
  <c r="G28" i="29"/>
  <c r="G23" i="29"/>
  <c r="E32" i="29"/>
  <c r="F32" i="29" s="1"/>
  <c r="D33" i="29"/>
  <c r="H29" i="29"/>
  <c r="F10" i="29"/>
  <c r="H5" i="29"/>
  <c r="B33" i="29"/>
  <c r="H22" i="29"/>
  <c r="G19" i="29"/>
  <c r="H11" i="29"/>
  <c r="G8" i="29"/>
  <c r="H25" i="29"/>
  <c r="G22" i="29"/>
  <c r="H14" i="29"/>
  <c r="G11" i="29"/>
  <c r="H17" i="29"/>
  <c r="H4" i="29"/>
  <c r="AX22" i="18"/>
  <c r="AX13" i="18"/>
  <c r="D4" i="18"/>
  <c r="I4" i="18"/>
  <c r="N4" i="18"/>
  <c r="D5" i="18"/>
  <c r="I5" i="18"/>
  <c r="N5" i="18"/>
  <c r="B6" i="18"/>
  <c r="C6" i="18"/>
  <c r="G6" i="18"/>
  <c r="H6" i="18"/>
  <c r="L6" i="18"/>
  <c r="M6" i="18"/>
  <c r="D7" i="18"/>
  <c r="I7" i="18"/>
  <c r="J7" i="18" s="1"/>
  <c r="N7" i="18"/>
  <c r="D8" i="18"/>
  <c r="E8" i="18" s="1"/>
  <c r="I8" i="18"/>
  <c r="J8" i="18" s="1"/>
  <c r="N8" i="18"/>
  <c r="O8" i="18" s="1"/>
  <c r="B9" i="18"/>
  <c r="C9" i="18"/>
  <c r="G9" i="18"/>
  <c r="H9" i="18"/>
  <c r="L9" i="18"/>
  <c r="M9" i="18"/>
  <c r="D10" i="18"/>
  <c r="I10" i="18"/>
  <c r="J10" i="18" s="1"/>
  <c r="N10" i="18"/>
  <c r="O10" i="18" s="1"/>
  <c r="D11" i="18"/>
  <c r="I11" i="18"/>
  <c r="J11" i="18" s="1"/>
  <c r="N11" i="18"/>
  <c r="O11" i="18" s="1"/>
  <c r="B12" i="18"/>
  <c r="C12" i="18"/>
  <c r="G12" i="18"/>
  <c r="H12" i="18"/>
  <c r="L12" i="18"/>
  <c r="M12" i="18"/>
  <c r="D13" i="18"/>
  <c r="E13" i="18" s="1"/>
  <c r="I13" i="18"/>
  <c r="J13" i="18" s="1"/>
  <c r="N13" i="18"/>
  <c r="O13" i="18" s="1"/>
  <c r="D14" i="18"/>
  <c r="E14" i="18" s="1"/>
  <c r="I14" i="18"/>
  <c r="J14" i="18" s="1"/>
  <c r="N14" i="18"/>
  <c r="O14" i="18" s="1"/>
  <c r="B15" i="18"/>
  <c r="C15" i="18"/>
  <c r="G15" i="18"/>
  <c r="H15" i="18"/>
  <c r="L15" i="18"/>
  <c r="M15" i="18"/>
  <c r="D16" i="18"/>
  <c r="I16" i="18"/>
  <c r="N16" i="18"/>
  <c r="P16" i="18" s="1"/>
  <c r="D17" i="18"/>
  <c r="I17" i="18"/>
  <c r="N17" i="18"/>
  <c r="B18" i="18"/>
  <c r="C18" i="18"/>
  <c r="G18" i="18"/>
  <c r="H18" i="18"/>
  <c r="L18" i="18"/>
  <c r="M18" i="18"/>
  <c r="D19" i="18"/>
  <c r="F19" i="18" s="1"/>
  <c r="I19" i="18"/>
  <c r="J19" i="18" s="1"/>
  <c r="N19" i="18"/>
  <c r="O19" i="18" s="1"/>
  <c r="D20" i="18"/>
  <c r="I20" i="18"/>
  <c r="J20" i="18" s="1"/>
  <c r="N20" i="18"/>
  <c r="B21" i="18"/>
  <c r="C21" i="18"/>
  <c r="G21" i="18"/>
  <c r="H21" i="18"/>
  <c r="L21" i="18"/>
  <c r="M21" i="18"/>
  <c r="D22" i="18"/>
  <c r="F22" i="18" s="1"/>
  <c r="I22" i="18"/>
  <c r="J22" i="18" s="1"/>
  <c r="N22" i="18"/>
  <c r="O22" i="18" s="1"/>
  <c r="D23" i="18"/>
  <c r="E23" i="18" s="1"/>
  <c r="I23" i="18"/>
  <c r="N23" i="18"/>
  <c r="B24" i="18"/>
  <c r="C24" i="18"/>
  <c r="G24" i="18"/>
  <c r="H24" i="18"/>
  <c r="L24" i="18"/>
  <c r="M24" i="18"/>
  <c r="B25" i="18"/>
  <c r="C25" i="18"/>
  <c r="G25" i="18"/>
  <c r="H25" i="18"/>
  <c r="L25" i="18"/>
  <c r="M25" i="18"/>
  <c r="B26" i="18"/>
  <c r="C26" i="18"/>
  <c r="G26" i="18"/>
  <c r="H26" i="18"/>
  <c r="L26" i="18"/>
  <c r="M26" i="18"/>
  <c r="K5" i="17"/>
  <c r="AX30" i="17"/>
  <c r="AX29" i="17"/>
  <c r="AX26" i="17"/>
  <c r="AX24" i="17"/>
  <c r="AX21" i="17"/>
  <c r="AX18" i="17"/>
  <c r="AX17" i="17"/>
  <c r="AX14" i="17"/>
  <c r="AX13" i="17"/>
  <c r="AX12" i="17"/>
  <c r="AX10" i="17"/>
  <c r="AX9" i="17"/>
  <c r="AX6" i="17"/>
  <c r="D4" i="17"/>
  <c r="N4" i="17"/>
  <c r="D5" i="17"/>
  <c r="J5" i="17"/>
  <c r="N5" i="17"/>
  <c r="D6" i="17"/>
  <c r="E6" i="17" s="1"/>
  <c r="N6" i="17"/>
  <c r="B7" i="17"/>
  <c r="C7" i="17"/>
  <c r="G7" i="17"/>
  <c r="H7" i="17"/>
  <c r="L7" i="17"/>
  <c r="M7" i="17"/>
  <c r="D8" i="17"/>
  <c r="E8" i="17" s="1"/>
  <c r="I8" i="17"/>
  <c r="J8" i="17" s="1"/>
  <c r="N8" i="17"/>
  <c r="O8" i="17" s="1"/>
  <c r="D9" i="17"/>
  <c r="E9" i="17" s="1"/>
  <c r="I9" i="17"/>
  <c r="N9" i="17"/>
  <c r="O9" i="17" s="1"/>
  <c r="D10" i="17"/>
  <c r="E10" i="17" s="1"/>
  <c r="I10" i="17"/>
  <c r="J10" i="17" s="1"/>
  <c r="N10" i="17"/>
  <c r="O10" i="17" s="1"/>
  <c r="B11" i="17"/>
  <c r="C11" i="17"/>
  <c r="G11" i="17"/>
  <c r="H11" i="17"/>
  <c r="L11" i="17"/>
  <c r="M11" i="17"/>
  <c r="D12" i="17"/>
  <c r="E12" i="17" s="1"/>
  <c r="I12" i="17"/>
  <c r="J12" i="17" s="1"/>
  <c r="N12" i="17"/>
  <c r="O12" i="17" s="1"/>
  <c r="D13" i="17"/>
  <c r="E13" i="17" s="1"/>
  <c r="I13" i="17"/>
  <c r="J13" i="17" s="1"/>
  <c r="N13" i="17"/>
  <c r="O13" i="17" s="1"/>
  <c r="D14" i="17"/>
  <c r="E14" i="17" s="1"/>
  <c r="I14" i="17"/>
  <c r="J14" i="17" s="1"/>
  <c r="N14" i="17"/>
  <c r="O14" i="17" s="1"/>
  <c r="B15" i="17"/>
  <c r="C15" i="17"/>
  <c r="G15" i="17"/>
  <c r="H15" i="17"/>
  <c r="L15" i="17"/>
  <c r="M15" i="17"/>
  <c r="D16" i="17"/>
  <c r="E16" i="17" s="1"/>
  <c r="I16" i="17"/>
  <c r="J16" i="17" s="1"/>
  <c r="N16" i="17"/>
  <c r="O16" i="17" s="1"/>
  <c r="D17" i="17"/>
  <c r="E17" i="17" s="1"/>
  <c r="I17" i="17"/>
  <c r="J17" i="17" s="1"/>
  <c r="N17" i="17"/>
  <c r="O17" i="17" s="1"/>
  <c r="D18" i="17"/>
  <c r="E18" i="17" s="1"/>
  <c r="I18" i="17"/>
  <c r="J18" i="17" s="1"/>
  <c r="N18" i="17"/>
  <c r="O18" i="17" s="1"/>
  <c r="B19" i="17"/>
  <c r="C19" i="17"/>
  <c r="G19" i="17"/>
  <c r="H19" i="17"/>
  <c r="L19" i="17"/>
  <c r="M19" i="17"/>
  <c r="D20" i="17"/>
  <c r="I20" i="17"/>
  <c r="J20" i="17" s="1"/>
  <c r="N20" i="17"/>
  <c r="D21" i="17"/>
  <c r="I21" i="17"/>
  <c r="N21" i="17"/>
  <c r="O21" i="17" s="1"/>
  <c r="D22" i="17"/>
  <c r="E22" i="17" s="1"/>
  <c r="I22" i="17"/>
  <c r="J22" i="17" s="1"/>
  <c r="N22" i="17"/>
  <c r="B23" i="17"/>
  <c r="C23" i="17"/>
  <c r="G23" i="17"/>
  <c r="H23" i="17"/>
  <c r="L23" i="17"/>
  <c r="M23" i="17"/>
  <c r="D24" i="17"/>
  <c r="E24" i="17" s="1"/>
  <c r="I24" i="17"/>
  <c r="J24" i="17" s="1"/>
  <c r="N24" i="17"/>
  <c r="O24" i="17" s="1"/>
  <c r="D25" i="17"/>
  <c r="E25" i="17" s="1"/>
  <c r="I25" i="17"/>
  <c r="J25" i="17" s="1"/>
  <c r="N25" i="17"/>
  <c r="O25" i="17" s="1"/>
  <c r="D26" i="17"/>
  <c r="E26" i="17" s="1"/>
  <c r="I26" i="17"/>
  <c r="J26" i="17" s="1"/>
  <c r="N26" i="17"/>
  <c r="O26" i="17" s="1"/>
  <c r="B27" i="17"/>
  <c r="C27" i="17"/>
  <c r="G27" i="17"/>
  <c r="H27" i="17"/>
  <c r="L27" i="17"/>
  <c r="M27" i="17"/>
  <c r="D28" i="17"/>
  <c r="I28" i="17"/>
  <c r="J28" i="17" s="1"/>
  <c r="N28" i="17"/>
  <c r="O28" i="17" s="1"/>
  <c r="D29" i="17"/>
  <c r="E29" i="17" s="1"/>
  <c r="I29" i="17"/>
  <c r="J29" i="17" s="1"/>
  <c r="N29" i="17"/>
  <c r="O29" i="17" s="1"/>
  <c r="D30" i="17"/>
  <c r="E30" i="17" s="1"/>
  <c r="I30" i="17"/>
  <c r="J30" i="17" s="1"/>
  <c r="N30" i="17"/>
  <c r="O30" i="17" s="1"/>
  <c r="B31" i="17"/>
  <c r="C31" i="17"/>
  <c r="G31" i="17"/>
  <c r="H31" i="17"/>
  <c r="L31" i="17"/>
  <c r="M31" i="17"/>
  <c r="B32" i="17"/>
  <c r="C32" i="17"/>
  <c r="G32" i="17"/>
  <c r="H32" i="17"/>
  <c r="L32" i="17"/>
  <c r="M32" i="17"/>
  <c r="B33" i="17"/>
  <c r="C33" i="17"/>
  <c r="G33" i="17"/>
  <c r="H33" i="17"/>
  <c r="L33" i="17"/>
  <c r="M33" i="17"/>
  <c r="B34" i="17"/>
  <c r="C34" i="17"/>
  <c r="G34" i="17"/>
  <c r="H34" i="17"/>
  <c r="L34" i="17"/>
  <c r="M34" i="17"/>
  <c r="AT38" i="15"/>
  <c r="Z35" i="15"/>
  <c r="Z34" i="15"/>
  <c r="Z25" i="15"/>
  <c r="Z24" i="15"/>
  <c r="U38" i="15"/>
  <c r="U37" i="15"/>
  <c r="U25" i="15"/>
  <c r="Q48" i="15"/>
  <c r="Q54" i="15" s="1"/>
  <c r="Q55" i="15" s="1"/>
  <c r="S45" i="15"/>
  <c r="T45" i="15" s="1"/>
  <c r="D45" i="15"/>
  <c r="E45" i="15" s="1"/>
  <c r="I45" i="15"/>
  <c r="J45" i="15" s="1"/>
  <c r="N45" i="15"/>
  <c r="O45" i="15" s="1"/>
  <c r="X45" i="15"/>
  <c r="Y45" i="15" s="1"/>
  <c r="AC45" i="15"/>
  <c r="AD45" i="15" s="1"/>
  <c r="AH45" i="15"/>
  <c r="AI45" i="15" s="1"/>
  <c r="AS45" i="15"/>
  <c r="AS55" i="15"/>
  <c r="AS53" i="15"/>
  <c r="AS52" i="15"/>
  <c r="AS51" i="15"/>
  <c r="AS50" i="15"/>
  <c r="AS49" i="15"/>
  <c r="AS47" i="15"/>
  <c r="AS46" i="15"/>
  <c r="AS44" i="15"/>
  <c r="AS38" i="15"/>
  <c r="AS37" i="15"/>
  <c r="AS35" i="15"/>
  <c r="AS34" i="15"/>
  <c r="AS33" i="15"/>
  <c r="AS32" i="15"/>
  <c r="AS30" i="15"/>
  <c r="AS29" i="15"/>
  <c r="AS28" i="15"/>
  <c r="AS27" i="15"/>
  <c r="AS26" i="15"/>
  <c r="AS25" i="15"/>
  <c r="AS24" i="15"/>
  <c r="AS23" i="15"/>
  <c r="AS22" i="15"/>
  <c r="AS20" i="15"/>
  <c r="AS19" i="15"/>
  <c r="AS18" i="15"/>
  <c r="AS17" i="15"/>
  <c r="AS15" i="15"/>
  <c r="AS14" i="15"/>
  <c r="AS13" i="15"/>
  <c r="AS12" i="15"/>
  <c r="AS9" i="15"/>
  <c r="AS8" i="15"/>
  <c r="AS4" i="15"/>
  <c r="D4" i="15"/>
  <c r="E4" i="15" s="1"/>
  <c r="I4" i="15"/>
  <c r="K4" i="15" s="1"/>
  <c r="N4" i="15"/>
  <c r="O4" i="15" s="1"/>
  <c r="D5" i="15"/>
  <c r="I5" i="15"/>
  <c r="N5" i="15"/>
  <c r="D6" i="15"/>
  <c r="I6" i="15"/>
  <c r="N6" i="15"/>
  <c r="D7" i="15"/>
  <c r="I7" i="15"/>
  <c r="N7" i="15"/>
  <c r="B8" i="15"/>
  <c r="C8" i="15"/>
  <c r="G8" i="15"/>
  <c r="H8" i="15"/>
  <c r="L8" i="15"/>
  <c r="M8" i="15"/>
  <c r="D9" i="15"/>
  <c r="E9" i="15" s="1"/>
  <c r="I9" i="15"/>
  <c r="J9" i="15" s="1"/>
  <c r="N9" i="15"/>
  <c r="O9" i="15" s="1"/>
  <c r="D12" i="15"/>
  <c r="F12" i="15" s="1"/>
  <c r="I12" i="15"/>
  <c r="J12" i="15" s="1"/>
  <c r="N12" i="15"/>
  <c r="O12" i="15" s="1"/>
  <c r="B13" i="15"/>
  <c r="C13" i="15"/>
  <c r="G13" i="15"/>
  <c r="H13" i="15"/>
  <c r="L13" i="15"/>
  <c r="M13" i="15"/>
  <c r="D14" i="15"/>
  <c r="E14" i="15" s="1"/>
  <c r="I14" i="15"/>
  <c r="J14" i="15" s="1"/>
  <c r="N14" i="15"/>
  <c r="O14" i="15" s="1"/>
  <c r="D15" i="15"/>
  <c r="E15" i="15" s="1"/>
  <c r="I15" i="15"/>
  <c r="J15" i="15" s="1"/>
  <c r="N15" i="15"/>
  <c r="O15" i="15" s="1"/>
  <c r="D17" i="15"/>
  <c r="E17" i="15" s="1"/>
  <c r="I17" i="15"/>
  <c r="J17" i="15" s="1"/>
  <c r="N17" i="15"/>
  <c r="O17" i="15" s="1"/>
  <c r="B18" i="15"/>
  <c r="C18" i="15"/>
  <c r="G18" i="15"/>
  <c r="H18" i="15"/>
  <c r="L18" i="15"/>
  <c r="M18" i="15"/>
  <c r="D19" i="15"/>
  <c r="E19" i="15" s="1"/>
  <c r="I19" i="15"/>
  <c r="J19" i="15" s="1"/>
  <c r="N19" i="15"/>
  <c r="O19" i="15" s="1"/>
  <c r="D20" i="15"/>
  <c r="E20" i="15" s="1"/>
  <c r="I20" i="15"/>
  <c r="J20" i="15" s="1"/>
  <c r="N20" i="15"/>
  <c r="O20" i="15" s="1"/>
  <c r="D21" i="15"/>
  <c r="E21" i="15" s="1"/>
  <c r="I21" i="15"/>
  <c r="N21" i="15"/>
  <c r="D22" i="15"/>
  <c r="E22" i="15" s="1"/>
  <c r="I22" i="15"/>
  <c r="J22" i="15" s="1"/>
  <c r="N22" i="15"/>
  <c r="O22" i="15" s="1"/>
  <c r="B23" i="15"/>
  <c r="C23" i="15"/>
  <c r="G23" i="15"/>
  <c r="H23" i="15"/>
  <c r="L23" i="15"/>
  <c r="M23" i="15"/>
  <c r="D24" i="15"/>
  <c r="E24" i="15" s="1"/>
  <c r="I24" i="15"/>
  <c r="K24" i="15" s="1"/>
  <c r="N24" i="15"/>
  <c r="O24" i="15" s="1"/>
  <c r="D25" i="15"/>
  <c r="E25" i="15" s="1"/>
  <c r="I25" i="15"/>
  <c r="J25" i="15" s="1"/>
  <c r="N25" i="15"/>
  <c r="O25" i="15" s="1"/>
  <c r="D26" i="15"/>
  <c r="E26" i="15" s="1"/>
  <c r="I26" i="15"/>
  <c r="J26" i="15" s="1"/>
  <c r="N26" i="15"/>
  <c r="O26" i="15" s="1"/>
  <c r="D27" i="15"/>
  <c r="E27" i="15" s="1"/>
  <c r="I27" i="15"/>
  <c r="J27" i="15" s="1"/>
  <c r="N27" i="15"/>
  <c r="O27" i="15" s="1"/>
  <c r="B28" i="15"/>
  <c r="C28" i="15"/>
  <c r="G28" i="15"/>
  <c r="H28" i="15"/>
  <c r="L28" i="15"/>
  <c r="M28" i="15"/>
  <c r="D29" i="15"/>
  <c r="F29" i="15" s="1"/>
  <c r="I29" i="15"/>
  <c r="J29" i="15" s="1"/>
  <c r="N29" i="15"/>
  <c r="O29" i="15" s="1"/>
  <c r="D30" i="15"/>
  <c r="E30" i="15" s="1"/>
  <c r="I30" i="15"/>
  <c r="J30" i="15" s="1"/>
  <c r="N30" i="15"/>
  <c r="O30" i="15" s="1"/>
  <c r="D31" i="15"/>
  <c r="I31" i="15"/>
  <c r="N31" i="15"/>
  <c r="D32" i="15"/>
  <c r="E32" i="15" s="1"/>
  <c r="I32" i="15"/>
  <c r="J32" i="15" s="1"/>
  <c r="N32" i="15"/>
  <c r="O32" i="15" s="1"/>
  <c r="B33" i="15"/>
  <c r="C33" i="15"/>
  <c r="G33" i="15"/>
  <c r="H33" i="15"/>
  <c r="L33" i="15"/>
  <c r="M33" i="15"/>
  <c r="D34" i="15"/>
  <c r="E34" i="15" s="1"/>
  <c r="I34" i="15"/>
  <c r="J34" i="15" s="1"/>
  <c r="N34" i="15"/>
  <c r="O34" i="15" s="1"/>
  <c r="D35" i="15"/>
  <c r="E35" i="15" s="1"/>
  <c r="I35" i="15"/>
  <c r="J35" i="15" s="1"/>
  <c r="N35" i="15"/>
  <c r="O35" i="15" s="1"/>
  <c r="D36" i="15"/>
  <c r="I36" i="15"/>
  <c r="N36" i="15"/>
  <c r="D37" i="15"/>
  <c r="E37" i="15" s="1"/>
  <c r="I37" i="15"/>
  <c r="J37" i="15" s="1"/>
  <c r="N37" i="15"/>
  <c r="O37" i="15" s="1"/>
  <c r="B38" i="15"/>
  <c r="C38" i="15"/>
  <c r="G38" i="15"/>
  <c r="H38" i="15"/>
  <c r="L38" i="15"/>
  <c r="M38" i="15"/>
  <c r="D44" i="15"/>
  <c r="E44" i="15" s="1"/>
  <c r="I44" i="15"/>
  <c r="J44" i="15" s="1"/>
  <c r="N44" i="15"/>
  <c r="O44" i="15" s="1"/>
  <c r="D46" i="15"/>
  <c r="E46" i="15" s="1"/>
  <c r="I46" i="15"/>
  <c r="J46" i="15" s="1"/>
  <c r="N46" i="15"/>
  <c r="O46" i="15" s="1"/>
  <c r="D47" i="15"/>
  <c r="E47" i="15" s="1"/>
  <c r="I47" i="15"/>
  <c r="J47" i="15" s="1"/>
  <c r="N47" i="15"/>
  <c r="O47" i="15" s="1"/>
  <c r="D48" i="15"/>
  <c r="E48" i="15" s="1"/>
  <c r="I48" i="15"/>
  <c r="J48" i="15" s="1"/>
  <c r="N48" i="15"/>
  <c r="O48" i="15" s="1"/>
  <c r="B49" i="15"/>
  <c r="C49" i="15"/>
  <c r="G49" i="15"/>
  <c r="H49" i="15"/>
  <c r="L49" i="15"/>
  <c r="M49" i="15"/>
  <c r="B50" i="15"/>
  <c r="C50" i="15"/>
  <c r="G50" i="15"/>
  <c r="H50" i="15"/>
  <c r="L50" i="15"/>
  <c r="M50" i="15"/>
  <c r="B51" i="15"/>
  <c r="C51" i="15"/>
  <c r="G51" i="15"/>
  <c r="H51" i="15"/>
  <c r="L51" i="15"/>
  <c r="M51" i="15"/>
  <c r="B52" i="15"/>
  <c r="C52" i="15"/>
  <c r="G52" i="15"/>
  <c r="H52" i="15"/>
  <c r="L52" i="15"/>
  <c r="M52" i="15"/>
  <c r="B53" i="15"/>
  <c r="C53" i="15"/>
  <c r="G53" i="15"/>
  <c r="H53" i="15"/>
  <c r="L53" i="15"/>
  <c r="M53" i="15"/>
  <c r="D54" i="15"/>
  <c r="E54" i="15" s="1"/>
  <c r="G54" i="15"/>
  <c r="H54" i="15"/>
  <c r="L54" i="15"/>
  <c r="M54" i="15"/>
  <c r="AN42" i="28"/>
  <c r="AN41" i="28"/>
  <c r="AN40" i="28"/>
  <c r="AO32" i="28"/>
  <c r="AN30" i="28"/>
  <c r="AN29" i="28"/>
  <c r="AO28" i="28"/>
  <c r="AN26" i="28"/>
  <c r="AN25" i="28"/>
  <c r="AO24" i="28"/>
  <c r="AO21" i="28"/>
  <c r="AN20" i="28"/>
  <c r="AN18" i="28"/>
  <c r="AN17" i="28"/>
  <c r="AN16" i="28"/>
  <c r="AN13" i="28"/>
  <c r="AO12" i="28"/>
  <c r="AN9" i="28"/>
  <c r="AO8" i="28"/>
  <c r="AN5" i="28"/>
  <c r="D4" i="28"/>
  <c r="E4" i="28" s="1"/>
  <c r="D5" i="28"/>
  <c r="E5" i="28" s="1"/>
  <c r="D6" i="28"/>
  <c r="B7" i="28"/>
  <c r="C7" i="28"/>
  <c r="D8" i="28"/>
  <c r="E8" i="28" s="1"/>
  <c r="D9" i="28"/>
  <c r="E9" i="28" s="1"/>
  <c r="D10" i="28"/>
  <c r="F10" i="28" s="1"/>
  <c r="B11" i="28"/>
  <c r="C11" i="28"/>
  <c r="D12" i="28"/>
  <c r="E12" i="28" s="1"/>
  <c r="D13" i="28"/>
  <c r="F13" i="28" s="1"/>
  <c r="D14" i="28"/>
  <c r="E14" i="28" s="1"/>
  <c r="B15" i="28"/>
  <c r="C15" i="28"/>
  <c r="D16" i="28"/>
  <c r="E16" i="28" s="1"/>
  <c r="D17" i="28"/>
  <c r="E17" i="28" s="1"/>
  <c r="D18" i="28"/>
  <c r="E18" i="28" s="1"/>
  <c r="B19" i="28"/>
  <c r="C19" i="28"/>
  <c r="D20" i="28"/>
  <c r="E20" i="28" s="1"/>
  <c r="D21" i="28"/>
  <c r="E21" i="28" s="1"/>
  <c r="D22" i="28"/>
  <c r="E22" i="28" s="1"/>
  <c r="B23" i="28"/>
  <c r="C23" i="28"/>
  <c r="D24" i="28"/>
  <c r="E24" i="28" s="1"/>
  <c r="D25" i="28"/>
  <c r="E25" i="28" s="1"/>
  <c r="D26" i="28"/>
  <c r="F26" i="28" s="1"/>
  <c r="B27" i="28"/>
  <c r="C27" i="28"/>
  <c r="D28" i="28"/>
  <c r="E28" i="28" s="1"/>
  <c r="D29" i="28"/>
  <c r="F29" i="28" s="1"/>
  <c r="D30" i="28"/>
  <c r="E30" i="28" s="1"/>
  <c r="B31" i="28"/>
  <c r="C31" i="28"/>
  <c r="D32" i="28"/>
  <c r="F32" i="28" s="1"/>
  <c r="D33" i="28"/>
  <c r="E33" i="28" s="1"/>
  <c r="D34" i="28"/>
  <c r="B35" i="28"/>
  <c r="C35" i="28"/>
  <c r="D36" i="28"/>
  <c r="D37" i="28"/>
  <c r="D38" i="28"/>
  <c r="B39" i="28"/>
  <c r="C39" i="28"/>
  <c r="D40" i="28"/>
  <c r="E40" i="28" s="1"/>
  <c r="D41" i="28"/>
  <c r="E41" i="28" s="1"/>
  <c r="D42" i="28"/>
  <c r="E42" i="28" s="1"/>
  <c r="B43" i="28"/>
  <c r="C43" i="28"/>
  <c r="AW43" i="13"/>
  <c r="AX43" i="13" s="1"/>
  <c r="AW42" i="13"/>
  <c r="AW41" i="13"/>
  <c r="AW40" i="13"/>
  <c r="AW38" i="13"/>
  <c r="AW37" i="13"/>
  <c r="AW36" i="13"/>
  <c r="AW34" i="13"/>
  <c r="AW33" i="13"/>
  <c r="AW30" i="13"/>
  <c r="AW29" i="13"/>
  <c r="AW28" i="13"/>
  <c r="AW26" i="13"/>
  <c r="AX26" i="13" s="1"/>
  <c r="AW25" i="13"/>
  <c r="AY25" i="13" s="1"/>
  <c r="AW24" i="13"/>
  <c r="AX24" i="13" s="1"/>
  <c r="AW22" i="13"/>
  <c r="AY22" i="13" s="1"/>
  <c r="AW21" i="13"/>
  <c r="AY21" i="13" s="1"/>
  <c r="AW20" i="13"/>
  <c r="AY20" i="13" s="1"/>
  <c r="AW18" i="13"/>
  <c r="AY18" i="13" s="1"/>
  <c r="AW17" i="13"/>
  <c r="AY17" i="13" s="1"/>
  <c r="AW16" i="13"/>
  <c r="AX16" i="13" s="1"/>
  <c r="AW14" i="13"/>
  <c r="AY14" i="13" s="1"/>
  <c r="AW13" i="13"/>
  <c r="AX13" i="13" s="1"/>
  <c r="AW12" i="13"/>
  <c r="AX12" i="13" s="1"/>
  <c r="AW10" i="13"/>
  <c r="AX10" i="13" s="1"/>
  <c r="AW9" i="13"/>
  <c r="AY9" i="13" s="1"/>
  <c r="AW8" i="13"/>
  <c r="AX8" i="13" s="1"/>
  <c r="AW6" i="13"/>
  <c r="AY6" i="13" s="1"/>
  <c r="AW5" i="13"/>
  <c r="AY5" i="13" s="1"/>
  <c r="AW4" i="13"/>
  <c r="AY4" i="13" s="1"/>
  <c r="AE21" i="13"/>
  <c r="AE20" i="13"/>
  <c r="Z19" i="13"/>
  <c r="Z15" i="13"/>
  <c r="U43" i="13"/>
  <c r="D4" i="13"/>
  <c r="E4" i="13" s="1"/>
  <c r="I4" i="13"/>
  <c r="J4" i="13" s="1"/>
  <c r="N4" i="13"/>
  <c r="O4" i="13" s="1"/>
  <c r="D5" i="13"/>
  <c r="E5" i="13" s="1"/>
  <c r="I5" i="13"/>
  <c r="J5" i="13" s="1"/>
  <c r="N5" i="13"/>
  <c r="O5" i="13" s="1"/>
  <c r="D6" i="13"/>
  <c r="E6" i="13" s="1"/>
  <c r="I6" i="13"/>
  <c r="J6" i="13" s="1"/>
  <c r="N6" i="13"/>
  <c r="O6" i="13" s="1"/>
  <c r="B7" i="13"/>
  <c r="C7" i="13"/>
  <c r="G7" i="13"/>
  <c r="H7" i="13"/>
  <c r="L7" i="13"/>
  <c r="M7" i="13"/>
  <c r="D8" i="13"/>
  <c r="E8" i="13" s="1"/>
  <c r="I8" i="13"/>
  <c r="J8" i="13" s="1"/>
  <c r="N8" i="13"/>
  <c r="O8" i="13" s="1"/>
  <c r="D9" i="13"/>
  <c r="E9" i="13" s="1"/>
  <c r="I9" i="13"/>
  <c r="J9" i="13" s="1"/>
  <c r="N9" i="13"/>
  <c r="O9" i="13" s="1"/>
  <c r="D10" i="13"/>
  <c r="E10" i="13" s="1"/>
  <c r="I10" i="13"/>
  <c r="J10" i="13" s="1"/>
  <c r="N10" i="13"/>
  <c r="O10" i="13" s="1"/>
  <c r="B11" i="13"/>
  <c r="C11" i="13"/>
  <c r="G11" i="13"/>
  <c r="H11" i="13"/>
  <c r="L11" i="13"/>
  <c r="M11" i="13"/>
  <c r="D12" i="13"/>
  <c r="E12" i="13" s="1"/>
  <c r="I12" i="13"/>
  <c r="J12" i="13" s="1"/>
  <c r="N12" i="13"/>
  <c r="O12" i="13" s="1"/>
  <c r="D13" i="13"/>
  <c r="E13" i="13" s="1"/>
  <c r="I13" i="13"/>
  <c r="J13" i="13" s="1"/>
  <c r="N13" i="13"/>
  <c r="O13" i="13" s="1"/>
  <c r="D14" i="13"/>
  <c r="E14" i="13" s="1"/>
  <c r="I14" i="13"/>
  <c r="J14" i="13" s="1"/>
  <c r="N14" i="13"/>
  <c r="O14" i="13" s="1"/>
  <c r="B15" i="13"/>
  <c r="C15" i="13"/>
  <c r="G15" i="13"/>
  <c r="H15" i="13"/>
  <c r="L15" i="13"/>
  <c r="M15" i="13"/>
  <c r="D16" i="13"/>
  <c r="E16" i="13" s="1"/>
  <c r="I16" i="13"/>
  <c r="J16" i="13" s="1"/>
  <c r="N16" i="13"/>
  <c r="O16" i="13" s="1"/>
  <c r="D17" i="13"/>
  <c r="E17" i="13" s="1"/>
  <c r="I17" i="13"/>
  <c r="J17" i="13" s="1"/>
  <c r="N17" i="13"/>
  <c r="O17" i="13" s="1"/>
  <c r="D18" i="13"/>
  <c r="E18" i="13" s="1"/>
  <c r="I18" i="13"/>
  <c r="K18" i="13" s="1"/>
  <c r="N18" i="13"/>
  <c r="O18" i="13" s="1"/>
  <c r="B19" i="13"/>
  <c r="C19" i="13"/>
  <c r="G19" i="13"/>
  <c r="H19" i="13"/>
  <c r="L19" i="13"/>
  <c r="M19" i="13"/>
  <c r="D20" i="13"/>
  <c r="E20" i="13" s="1"/>
  <c r="I20" i="13"/>
  <c r="J20" i="13" s="1"/>
  <c r="N20" i="13"/>
  <c r="O20" i="13" s="1"/>
  <c r="D21" i="13"/>
  <c r="E21" i="13" s="1"/>
  <c r="I21" i="13"/>
  <c r="J21" i="13" s="1"/>
  <c r="N21" i="13"/>
  <c r="O21" i="13" s="1"/>
  <c r="D22" i="13"/>
  <c r="E22" i="13" s="1"/>
  <c r="I22" i="13"/>
  <c r="J22" i="13" s="1"/>
  <c r="N22" i="13"/>
  <c r="O22" i="13" s="1"/>
  <c r="B23" i="13"/>
  <c r="C23" i="13"/>
  <c r="G23" i="13"/>
  <c r="H23" i="13"/>
  <c r="L23" i="13"/>
  <c r="M23" i="13"/>
  <c r="D24" i="13"/>
  <c r="E24" i="13" s="1"/>
  <c r="I24" i="13"/>
  <c r="J24" i="13" s="1"/>
  <c r="N24" i="13"/>
  <c r="O24" i="13" s="1"/>
  <c r="D25" i="13"/>
  <c r="E25" i="13" s="1"/>
  <c r="I25" i="13"/>
  <c r="J25" i="13" s="1"/>
  <c r="N25" i="13"/>
  <c r="O25" i="13" s="1"/>
  <c r="D26" i="13"/>
  <c r="E26" i="13" s="1"/>
  <c r="I26" i="13"/>
  <c r="J26" i="13" s="1"/>
  <c r="N26" i="13"/>
  <c r="O26" i="13" s="1"/>
  <c r="B27" i="13"/>
  <c r="C27" i="13"/>
  <c r="G27" i="13"/>
  <c r="H27" i="13"/>
  <c r="L27" i="13"/>
  <c r="M27" i="13"/>
  <c r="D28" i="13"/>
  <c r="E28" i="13" s="1"/>
  <c r="I28" i="13"/>
  <c r="K28" i="13" s="1"/>
  <c r="N28" i="13"/>
  <c r="P28" i="13" s="1"/>
  <c r="D29" i="13"/>
  <c r="E29" i="13" s="1"/>
  <c r="I29" i="13"/>
  <c r="J29" i="13" s="1"/>
  <c r="N29" i="13"/>
  <c r="O29" i="13" s="1"/>
  <c r="D30" i="13"/>
  <c r="E30" i="13" s="1"/>
  <c r="I30" i="13"/>
  <c r="J30" i="13" s="1"/>
  <c r="N30" i="13"/>
  <c r="O30" i="13" s="1"/>
  <c r="B31" i="13"/>
  <c r="C31" i="13"/>
  <c r="G31" i="13"/>
  <c r="H31" i="13"/>
  <c r="L31" i="13"/>
  <c r="M31" i="13"/>
  <c r="B40" i="13"/>
  <c r="C40" i="13"/>
  <c r="G40" i="13"/>
  <c r="H40" i="13"/>
  <c r="L40" i="13"/>
  <c r="M40" i="13"/>
  <c r="B41" i="13"/>
  <c r="C41" i="13"/>
  <c r="G41" i="13"/>
  <c r="H41" i="13"/>
  <c r="L41" i="13"/>
  <c r="M41" i="13"/>
  <c r="B42" i="13"/>
  <c r="C42" i="13"/>
  <c r="G42" i="13"/>
  <c r="H42" i="13"/>
  <c r="L42" i="13"/>
  <c r="M42" i="13"/>
  <c r="AY27" i="11"/>
  <c r="AY23" i="11"/>
  <c r="AY7" i="11"/>
  <c r="AO27" i="11"/>
  <c r="AO23" i="11"/>
  <c r="AJ11" i="11"/>
  <c r="U26" i="11"/>
  <c r="U22" i="11"/>
  <c r="U21" i="11"/>
  <c r="U20" i="11"/>
  <c r="U10" i="11"/>
  <c r="U9" i="11"/>
  <c r="U6" i="11"/>
  <c r="P22" i="11"/>
  <c r="F30" i="11"/>
  <c r="F29" i="11"/>
  <c r="F28" i="11"/>
  <c r="F26" i="11"/>
  <c r="F25" i="11"/>
  <c r="F24" i="11"/>
  <c r="F22" i="11"/>
  <c r="F21" i="11"/>
  <c r="F20" i="11"/>
  <c r="F18" i="11"/>
  <c r="F17" i="11"/>
  <c r="F16" i="11"/>
  <c r="F14" i="11"/>
  <c r="F13" i="11"/>
  <c r="F12" i="11"/>
  <c r="F10" i="11"/>
  <c r="F9" i="11"/>
  <c r="F8" i="11"/>
  <c r="F6" i="11"/>
  <c r="F5" i="11"/>
  <c r="F4" i="11"/>
  <c r="AX43" i="11"/>
  <c r="AX42" i="11"/>
  <c r="AX41" i="11"/>
  <c r="AX40" i="11"/>
  <c r="AX39" i="11"/>
  <c r="AX31" i="11"/>
  <c r="AX30" i="11"/>
  <c r="AX29" i="11"/>
  <c r="AX28" i="11"/>
  <c r="AX27" i="11"/>
  <c r="AX26" i="11"/>
  <c r="AX25" i="11"/>
  <c r="AX24" i="11"/>
  <c r="AX23" i="11"/>
  <c r="AX22" i="11"/>
  <c r="AX21" i="11"/>
  <c r="AX20" i="11"/>
  <c r="AX19" i="11"/>
  <c r="AX18" i="11"/>
  <c r="AX17" i="11"/>
  <c r="AX16" i="11"/>
  <c r="AX15" i="11"/>
  <c r="AX14" i="11"/>
  <c r="AX13" i="11"/>
  <c r="AX12" i="11"/>
  <c r="AX11" i="11"/>
  <c r="AX10" i="11"/>
  <c r="AX9" i="11"/>
  <c r="AX8" i="11"/>
  <c r="AX7" i="11"/>
  <c r="AX6" i="11"/>
  <c r="AX5" i="11"/>
  <c r="AX4" i="11"/>
  <c r="E4" i="11"/>
  <c r="I4" i="11"/>
  <c r="J4" i="11" s="1"/>
  <c r="N4" i="11"/>
  <c r="O4" i="11" s="1"/>
  <c r="E5" i="11"/>
  <c r="I5" i="11"/>
  <c r="J5" i="11" s="1"/>
  <c r="N5" i="11"/>
  <c r="O5" i="11" s="1"/>
  <c r="E6" i="11"/>
  <c r="I6" i="11"/>
  <c r="J6" i="11" s="1"/>
  <c r="N6" i="11"/>
  <c r="P6" i="11" s="1"/>
  <c r="B7" i="11"/>
  <c r="C7" i="11"/>
  <c r="D7" i="11"/>
  <c r="G7" i="11"/>
  <c r="H7" i="11"/>
  <c r="L7" i="11"/>
  <c r="M7" i="11"/>
  <c r="E8" i="11"/>
  <c r="I8" i="11"/>
  <c r="J8" i="11" s="1"/>
  <c r="N8" i="11"/>
  <c r="O8" i="11" s="1"/>
  <c r="E9" i="11"/>
  <c r="I9" i="11"/>
  <c r="J9" i="11" s="1"/>
  <c r="N9" i="11"/>
  <c r="O9" i="11" s="1"/>
  <c r="E10" i="11"/>
  <c r="I10" i="11"/>
  <c r="J10" i="11" s="1"/>
  <c r="N10" i="11"/>
  <c r="O10" i="11" s="1"/>
  <c r="B11" i="11"/>
  <c r="C11" i="11"/>
  <c r="D11" i="11"/>
  <c r="G11" i="11"/>
  <c r="H11" i="11"/>
  <c r="L11" i="11"/>
  <c r="M11" i="11"/>
  <c r="E12" i="11"/>
  <c r="I12" i="11"/>
  <c r="J12" i="11" s="1"/>
  <c r="N12" i="11"/>
  <c r="O12" i="11" s="1"/>
  <c r="E13" i="11"/>
  <c r="I13" i="11"/>
  <c r="J13" i="11" s="1"/>
  <c r="N13" i="11"/>
  <c r="O13" i="11" s="1"/>
  <c r="E14" i="11"/>
  <c r="I14" i="11"/>
  <c r="J14" i="11" s="1"/>
  <c r="N14" i="11"/>
  <c r="O14" i="11" s="1"/>
  <c r="B15" i="11"/>
  <c r="C15" i="11"/>
  <c r="D15" i="11"/>
  <c r="G15" i="11"/>
  <c r="H15" i="11"/>
  <c r="L15" i="11"/>
  <c r="M15" i="11"/>
  <c r="E16" i="11"/>
  <c r="I16" i="11"/>
  <c r="J16" i="11" s="1"/>
  <c r="N16" i="11"/>
  <c r="O16" i="11" s="1"/>
  <c r="E17" i="11"/>
  <c r="I17" i="11"/>
  <c r="J17" i="11" s="1"/>
  <c r="N17" i="11"/>
  <c r="O17" i="11" s="1"/>
  <c r="E18" i="11"/>
  <c r="I18" i="11"/>
  <c r="J18" i="11" s="1"/>
  <c r="N18" i="11"/>
  <c r="O18" i="11" s="1"/>
  <c r="B19" i="11"/>
  <c r="C19" i="11"/>
  <c r="D19" i="11"/>
  <c r="G19" i="11"/>
  <c r="H19" i="11"/>
  <c r="L19" i="11"/>
  <c r="M19" i="11"/>
  <c r="E20" i="11"/>
  <c r="I20" i="11"/>
  <c r="J20" i="11" s="1"/>
  <c r="N20" i="11"/>
  <c r="O20" i="11" s="1"/>
  <c r="E21" i="11"/>
  <c r="I21" i="11"/>
  <c r="J21" i="11" s="1"/>
  <c r="N21" i="11"/>
  <c r="O21" i="11" s="1"/>
  <c r="E22" i="11"/>
  <c r="I22" i="11"/>
  <c r="J22" i="11" s="1"/>
  <c r="O22" i="11"/>
  <c r="B23" i="11"/>
  <c r="C23" i="11"/>
  <c r="D23" i="11"/>
  <c r="G23" i="11"/>
  <c r="H23" i="11"/>
  <c r="L23" i="11"/>
  <c r="M23" i="11"/>
  <c r="E24" i="11"/>
  <c r="I24" i="11"/>
  <c r="J24" i="11" s="1"/>
  <c r="N24" i="11"/>
  <c r="O24" i="11" s="1"/>
  <c r="E25" i="11"/>
  <c r="I25" i="11"/>
  <c r="J25" i="11" s="1"/>
  <c r="N25" i="11"/>
  <c r="O25" i="11" s="1"/>
  <c r="E26" i="11"/>
  <c r="I26" i="11"/>
  <c r="J26" i="11" s="1"/>
  <c r="N26" i="11"/>
  <c r="O26" i="11" s="1"/>
  <c r="B27" i="11"/>
  <c r="C27" i="11"/>
  <c r="D27" i="11"/>
  <c r="G27" i="11"/>
  <c r="H27" i="11"/>
  <c r="L27" i="11"/>
  <c r="M27" i="11"/>
  <c r="E28" i="11"/>
  <c r="I28" i="11"/>
  <c r="J28" i="11" s="1"/>
  <c r="N28" i="11"/>
  <c r="O28" i="11" s="1"/>
  <c r="E29" i="11"/>
  <c r="I29" i="11"/>
  <c r="J29" i="11" s="1"/>
  <c r="N29" i="11"/>
  <c r="O29" i="11" s="1"/>
  <c r="E30" i="11"/>
  <c r="I30" i="11"/>
  <c r="J30" i="11" s="1"/>
  <c r="N30" i="11"/>
  <c r="P30" i="11" s="1"/>
  <c r="B31" i="11"/>
  <c r="C31" i="11"/>
  <c r="D31" i="11"/>
  <c r="G31" i="11"/>
  <c r="H31" i="11"/>
  <c r="L31" i="11"/>
  <c r="M31" i="11"/>
  <c r="B40" i="11"/>
  <c r="C40" i="11"/>
  <c r="D40" i="11"/>
  <c r="G40" i="11"/>
  <c r="H40" i="11"/>
  <c r="L40" i="11"/>
  <c r="M40" i="11"/>
  <c r="B41" i="11"/>
  <c r="C41" i="11"/>
  <c r="D41" i="11"/>
  <c r="G41" i="11"/>
  <c r="H41" i="11"/>
  <c r="L41" i="11"/>
  <c r="M41" i="11"/>
  <c r="B42" i="11"/>
  <c r="C42" i="11"/>
  <c r="D42" i="11"/>
  <c r="G42" i="11"/>
  <c r="H42" i="11"/>
  <c r="L42" i="11"/>
  <c r="M42" i="11"/>
  <c r="AY16" i="18" l="1"/>
  <c r="AX16" i="18"/>
  <c r="AY19" i="18"/>
  <c r="AX19" i="18"/>
  <c r="AT12" i="15"/>
  <c r="AT30" i="15"/>
  <c r="AT34" i="15"/>
  <c r="AT17" i="15"/>
  <c r="AS43" i="15"/>
  <c r="AT43" i="15"/>
  <c r="AT46" i="15"/>
  <c r="AS39" i="15"/>
  <c r="AT39" i="15"/>
  <c r="AS40" i="15"/>
  <c r="AT40" i="15"/>
  <c r="AO4" i="28"/>
  <c r="AN4" i="28"/>
  <c r="AO17" i="28"/>
  <c r="AO30" i="28"/>
  <c r="AW19" i="13"/>
  <c r="AY19" i="13" s="1"/>
  <c r="AY34" i="13"/>
  <c r="AX34" i="13"/>
  <c r="AY28" i="13"/>
  <c r="AX28" i="13"/>
  <c r="AY40" i="13"/>
  <c r="AX40" i="13"/>
  <c r="AY36" i="13"/>
  <c r="AX36" i="13"/>
  <c r="AY29" i="13"/>
  <c r="AX29" i="13"/>
  <c r="AY41" i="13"/>
  <c r="AX41" i="13"/>
  <c r="AY30" i="13"/>
  <c r="AX30" i="13"/>
  <c r="AY33" i="13"/>
  <c r="AX33" i="13"/>
  <c r="AY42" i="13"/>
  <c r="AX42" i="13"/>
  <c r="AY30" i="11"/>
  <c r="AX32" i="11"/>
  <c r="AY32" i="11"/>
  <c r="AX36" i="11"/>
  <c r="AY36" i="11"/>
  <c r="AX37" i="11"/>
  <c r="AY37" i="11"/>
  <c r="AY17" i="11"/>
  <c r="AX35" i="11"/>
  <c r="AY35" i="11"/>
  <c r="AX38" i="11"/>
  <c r="AY38" i="11"/>
  <c r="AY19" i="11"/>
  <c r="AY22" i="18"/>
  <c r="AY30" i="17"/>
  <c r="AY21" i="17"/>
  <c r="AY17" i="17"/>
  <c r="AY10" i="17"/>
  <c r="AY9" i="17"/>
  <c r="AY6" i="17"/>
  <c r="AT53" i="15"/>
  <c r="AT52" i="15"/>
  <c r="AT51" i="15"/>
  <c r="AT50" i="15"/>
  <c r="AT47" i="15"/>
  <c r="AT45" i="15"/>
  <c r="AT44" i="15"/>
  <c r="AT37" i="15"/>
  <c r="AT35" i="15"/>
  <c r="AT32" i="15"/>
  <c r="AT29" i="15"/>
  <c r="AT27" i="15"/>
  <c r="AT26" i="15"/>
  <c r="AT25" i="15"/>
  <c r="AT24" i="15"/>
  <c r="AT55" i="15"/>
  <c r="AT49" i="15"/>
  <c r="AT33" i="15"/>
  <c r="AT28" i="15"/>
  <c r="AT23" i="15"/>
  <c r="AT18" i="15"/>
  <c r="AT13" i="15"/>
  <c r="AT8" i="15"/>
  <c r="AT22" i="15"/>
  <c r="AT20" i="15"/>
  <c r="AT19" i="15"/>
  <c r="AT15" i="15"/>
  <c r="AT14" i="15"/>
  <c r="AT9" i="15"/>
  <c r="AT4" i="15"/>
  <c r="AO42" i="28"/>
  <c r="AO41" i="28"/>
  <c r="AO40" i="28"/>
  <c r="AO29" i="28"/>
  <c r="AO26" i="28"/>
  <c r="AO25" i="28"/>
  <c r="AO20" i="28"/>
  <c r="AO18" i="28"/>
  <c r="AO16" i="28"/>
  <c r="AO13" i="28"/>
  <c r="AO9" i="28"/>
  <c r="AO5" i="28"/>
  <c r="AW23" i="13"/>
  <c r="AX23" i="13" s="1"/>
  <c r="AY16" i="13"/>
  <c r="AY43" i="11"/>
  <c r="AY41" i="11"/>
  <c r="AY28" i="11"/>
  <c r="AY25" i="11"/>
  <c r="AY22" i="11"/>
  <c r="AY20" i="11"/>
  <c r="AY14" i="11"/>
  <c r="AY12" i="11"/>
  <c r="AY11" i="11"/>
  <c r="AY9" i="11"/>
  <c r="AY6" i="11"/>
  <c r="AY4" i="11"/>
  <c r="D27" i="9"/>
  <c r="G27" i="9"/>
  <c r="J27" i="9"/>
  <c r="F12" i="29"/>
  <c r="G12" i="29"/>
  <c r="G27" i="29"/>
  <c r="F21" i="29"/>
  <c r="H31" i="29"/>
  <c r="G31" i="29"/>
  <c r="H21" i="29"/>
  <c r="G30" i="29"/>
  <c r="G9" i="29"/>
  <c r="F27" i="29"/>
  <c r="H18" i="29"/>
  <c r="F18" i="29"/>
  <c r="H9" i="29"/>
  <c r="G15" i="29"/>
  <c r="F30" i="29"/>
  <c r="F24" i="29"/>
  <c r="H15" i="29"/>
  <c r="H24" i="29"/>
  <c r="H6" i="29"/>
  <c r="F6" i="29"/>
  <c r="G32" i="29"/>
  <c r="H32" i="29"/>
  <c r="E33" i="29"/>
  <c r="G33" i="29" s="1"/>
  <c r="AY13" i="18"/>
  <c r="F14" i="18"/>
  <c r="F8" i="18"/>
  <c r="K7" i="18"/>
  <c r="P13" i="18"/>
  <c r="P8" i="18"/>
  <c r="P19" i="18"/>
  <c r="P22" i="18"/>
  <c r="K8" i="18"/>
  <c r="K10" i="18"/>
  <c r="P10" i="18"/>
  <c r="K11" i="18"/>
  <c r="P11" i="18"/>
  <c r="K14" i="18"/>
  <c r="K13" i="18"/>
  <c r="K20" i="18"/>
  <c r="P14" i="18"/>
  <c r="K22" i="18"/>
  <c r="K19" i="18"/>
  <c r="F23" i="18"/>
  <c r="F13" i="18"/>
  <c r="AX18" i="18"/>
  <c r="D24" i="18"/>
  <c r="E24" i="18" s="1"/>
  <c r="D6" i="18"/>
  <c r="N12" i="18"/>
  <c r="O12" i="18" s="1"/>
  <c r="N6" i="18"/>
  <c r="N18" i="18"/>
  <c r="D15" i="18"/>
  <c r="E15" i="18" s="1"/>
  <c r="D21" i="18"/>
  <c r="E21" i="18" s="1"/>
  <c r="D26" i="18"/>
  <c r="E26" i="18" s="1"/>
  <c r="N21" i="18"/>
  <c r="O21" i="18" s="1"/>
  <c r="C27" i="18"/>
  <c r="I18" i="18"/>
  <c r="E22" i="18"/>
  <c r="D9" i="18"/>
  <c r="E9" i="18" s="1"/>
  <c r="L27" i="18"/>
  <c r="AX25" i="18"/>
  <c r="AX21" i="18"/>
  <c r="AX26" i="18"/>
  <c r="AX24" i="18"/>
  <c r="I24" i="18"/>
  <c r="J24" i="18" s="1"/>
  <c r="H27" i="18"/>
  <c r="E19" i="18"/>
  <c r="N9" i="18"/>
  <c r="O9" i="18" s="1"/>
  <c r="I26" i="18"/>
  <c r="J26" i="18" s="1"/>
  <c r="N26" i="18"/>
  <c r="O26" i="18" s="1"/>
  <c r="O16" i="18"/>
  <c r="I15" i="18"/>
  <c r="J15" i="18" s="1"/>
  <c r="B27" i="18"/>
  <c r="N24" i="18"/>
  <c r="O24" i="18" s="1"/>
  <c r="D18" i="18"/>
  <c r="I12" i="18"/>
  <c r="J12" i="18" s="1"/>
  <c r="I25" i="18"/>
  <c r="J25" i="18" s="1"/>
  <c r="M27" i="18"/>
  <c r="D25" i="18"/>
  <c r="E25" i="18" s="1"/>
  <c r="D12" i="18"/>
  <c r="I9" i="18"/>
  <c r="J9" i="18" s="1"/>
  <c r="G27" i="18"/>
  <c r="N25" i="18"/>
  <c r="O25" i="18" s="1"/>
  <c r="I6" i="18"/>
  <c r="N15" i="18"/>
  <c r="P15" i="18" s="1"/>
  <c r="I21" i="18"/>
  <c r="J21" i="18" s="1"/>
  <c r="AY18" i="17"/>
  <c r="AY26" i="17"/>
  <c r="AY29" i="17"/>
  <c r="AY12" i="17"/>
  <c r="AY13" i="17"/>
  <c r="AY24" i="17"/>
  <c r="AY14" i="17"/>
  <c r="P28" i="17"/>
  <c r="P8" i="17"/>
  <c r="P17" i="17"/>
  <c r="P21" i="17"/>
  <c r="P9" i="17"/>
  <c r="K17" i="17"/>
  <c r="K25" i="17"/>
  <c r="P12" i="17"/>
  <c r="P29" i="17"/>
  <c r="F12" i="17"/>
  <c r="K28" i="17"/>
  <c r="P13" i="17"/>
  <c r="P30" i="17"/>
  <c r="F17" i="17"/>
  <c r="K20" i="17"/>
  <c r="P14" i="17"/>
  <c r="F9" i="17"/>
  <c r="P24" i="17"/>
  <c r="F13" i="17"/>
  <c r="P16" i="17"/>
  <c r="P25" i="17"/>
  <c r="P26" i="17"/>
  <c r="K24" i="17"/>
  <c r="P10" i="17"/>
  <c r="P18" i="17"/>
  <c r="F10" i="17"/>
  <c r="K10" i="17"/>
  <c r="K18" i="17"/>
  <c r="K29" i="17"/>
  <c r="K30" i="17"/>
  <c r="F6" i="17"/>
  <c r="K12" i="17"/>
  <c r="K22" i="17"/>
  <c r="K13" i="17"/>
  <c r="F8" i="17"/>
  <c r="K14" i="17"/>
  <c r="K8" i="17"/>
  <c r="K16" i="17"/>
  <c r="K26" i="17"/>
  <c r="F29" i="17"/>
  <c r="F14" i="17"/>
  <c r="F22" i="17"/>
  <c r="F30" i="17"/>
  <c r="F16" i="17"/>
  <c r="F24" i="17"/>
  <c r="F25" i="17"/>
  <c r="F18" i="17"/>
  <c r="F26" i="17"/>
  <c r="N23" i="17"/>
  <c r="P23" i="17" s="1"/>
  <c r="I34" i="17"/>
  <c r="N33" i="17"/>
  <c r="O33" i="17" s="1"/>
  <c r="N34" i="17"/>
  <c r="O34" i="17" s="1"/>
  <c r="I7" i="17"/>
  <c r="K7" i="17" s="1"/>
  <c r="I23" i="17"/>
  <c r="J23" i="17" s="1"/>
  <c r="H35" i="17"/>
  <c r="AX23" i="17"/>
  <c r="I15" i="17"/>
  <c r="J15" i="17" s="1"/>
  <c r="N27" i="17"/>
  <c r="O27" i="17" s="1"/>
  <c r="M35" i="17"/>
  <c r="N7" i="17"/>
  <c r="I32" i="17"/>
  <c r="J32" i="17" s="1"/>
  <c r="N11" i="17"/>
  <c r="N15" i="17"/>
  <c r="O15" i="17" s="1"/>
  <c r="I11" i="17"/>
  <c r="J11" i="17" s="1"/>
  <c r="D31" i="17"/>
  <c r="E31" i="17" s="1"/>
  <c r="D23" i="17"/>
  <c r="E23" i="17" s="1"/>
  <c r="D11" i="17"/>
  <c r="E11" i="17" s="1"/>
  <c r="C35" i="17"/>
  <c r="AX31" i="17"/>
  <c r="AX11" i="17"/>
  <c r="AY19" i="17"/>
  <c r="N32" i="17"/>
  <c r="O32" i="17" s="1"/>
  <c r="N31" i="17"/>
  <c r="O31" i="17" s="1"/>
  <c r="N19" i="17"/>
  <c r="D15" i="17"/>
  <c r="E15" i="17" s="1"/>
  <c r="G35" i="17"/>
  <c r="I33" i="17"/>
  <c r="J33" i="17" s="1"/>
  <c r="D27" i="17"/>
  <c r="D32" i="17"/>
  <c r="E32" i="17" s="1"/>
  <c r="I27" i="17"/>
  <c r="J27" i="17" s="1"/>
  <c r="L35" i="17"/>
  <c r="B35" i="17"/>
  <c r="D7" i="17"/>
  <c r="F7" i="17" s="1"/>
  <c r="D34" i="17"/>
  <c r="E34" i="17" s="1"/>
  <c r="I31" i="17"/>
  <c r="J31" i="17" s="1"/>
  <c r="I19" i="17"/>
  <c r="J19" i="17" s="1"/>
  <c r="D19" i="17"/>
  <c r="D33" i="17"/>
  <c r="Q49" i="15"/>
  <c r="AJ45" i="15"/>
  <c r="P15" i="15"/>
  <c r="AE45" i="15"/>
  <c r="U45" i="15"/>
  <c r="P24" i="15"/>
  <c r="P26" i="15"/>
  <c r="P34" i="15"/>
  <c r="Z45" i="15"/>
  <c r="F48" i="15"/>
  <c r="K19" i="15"/>
  <c r="P47" i="15"/>
  <c r="K27" i="15"/>
  <c r="P4" i="15"/>
  <c r="P27" i="15"/>
  <c r="P37" i="15"/>
  <c r="P25" i="15"/>
  <c r="K20" i="15"/>
  <c r="P17" i="15"/>
  <c r="P35" i="15"/>
  <c r="K35" i="15"/>
  <c r="P19" i="15"/>
  <c r="K45" i="15"/>
  <c r="P9" i="15"/>
  <c r="P20" i="15"/>
  <c r="P29" i="15"/>
  <c r="P44" i="15"/>
  <c r="F9" i="15"/>
  <c r="K48" i="15"/>
  <c r="P12" i="15"/>
  <c r="P22" i="15"/>
  <c r="P30" i="15"/>
  <c r="P45" i="15"/>
  <c r="P32" i="15"/>
  <c r="P46" i="15"/>
  <c r="P48" i="15"/>
  <c r="K12" i="15"/>
  <c r="P14" i="15"/>
  <c r="K29" i="15"/>
  <c r="K37" i="15"/>
  <c r="K14" i="15"/>
  <c r="K22" i="15"/>
  <c r="K30" i="15"/>
  <c r="F17" i="15"/>
  <c r="K15" i="15"/>
  <c r="K44" i="15"/>
  <c r="F25" i="15"/>
  <c r="K32" i="15"/>
  <c r="F27" i="15"/>
  <c r="K9" i="15"/>
  <c r="K17" i="15"/>
  <c r="K25" i="15"/>
  <c r="K46" i="15"/>
  <c r="F35" i="15"/>
  <c r="K26" i="15"/>
  <c r="K34" i="15"/>
  <c r="K47" i="15"/>
  <c r="F19" i="15"/>
  <c r="F4" i="15"/>
  <c r="F20" i="15"/>
  <c r="F21" i="15"/>
  <c r="F37" i="15"/>
  <c r="F14" i="15"/>
  <c r="F22" i="15"/>
  <c r="F30" i="15"/>
  <c r="F15" i="15"/>
  <c r="F44" i="15"/>
  <c r="F24" i="15"/>
  <c r="F32" i="15"/>
  <c r="F45" i="15"/>
  <c r="F46" i="15"/>
  <c r="F54" i="15"/>
  <c r="F26" i="15"/>
  <c r="F34" i="15"/>
  <c r="F47" i="15"/>
  <c r="I33" i="15"/>
  <c r="J33" i="15" s="1"/>
  <c r="I54" i="15"/>
  <c r="J54" i="15" s="1"/>
  <c r="H55" i="15"/>
  <c r="N54" i="15"/>
  <c r="O54" i="15" s="1"/>
  <c r="N38" i="15"/>
  <c r="O38" i="15" s="1"/>
  <c r="I8" i="15"/>
  <c r="J8" i="15" s="1"/>
  <c r="D13" i="15"/>
  <c r="N18" i="15"/>
  <c r="O18" i="15" s="1"/>
  <c r="I38" i="15"/>
  <c r="J38" i="15" s="1"/>
  <c r="D8" i="15"/>
  <c r="I53" i="15"/>
  <c r="J53" i="15" s="1"/>
  <c r="D51" i="15"/>
  <c r="E51" i="15" s="1"/>
  <c r="N51" i="15"/>
  <c r="O51" i="15" s="1"/>
  <c r="B55" i="15"/>
  <c r="D33" i="15"/>
  <c r="I23" i="15"/>
  <c r="J23" i="15" s="1"/>
  <c r="I18" i="15"/>
  <c r="J18" i="15" s="1"/>
  <c r="I52" i="15"/>
  <c r="J52" i="15" s="1"/>
  <c r="I50" i="15"/>
  <c r="J50" i="15" s="1"/>
  <c r="M55" i="15"/>
  <c r="I28" i="15"/>
  <c r="D23" i="15"/>
  <c r="E23" i="15" s="1"/>
  <c r="D52" i="15"/>
  <c r="E52" i="15" s="1"/>
  <c r="L55" i="15"/>
  <c r="D38" i="15"/>
  <c r="E38" i="15" s="1"/>
  <c r="N52" i="15"/>
  <c r="O52" i="15" s="1"/>
  <c r="N8" i="15"/>
  <c r="O8" i="15" s="1"/>
  <c r="C55" i="15"/>
  <c r="I49" i="15"/>
  <c r="N53" i="15"/>
  <c r="O53" i="15" s="1"/>
  <c r="G55" i="15"/>
  <c r="N50" i="15"/>
  <c r="P50" i="15" s="1"/>
  <c r="D50" i="15"/>
  <c r="F50" i="15" s="1"/>
  <c r="N28" i="15"/>
  <c r="O28" i="15" s="1"/>
  <c r="D28" i="15"/>
  <c r="E28" i="15" s="1"/>
  <c r="I13" i="15"/>
  <c r="J13" i="15" s="1"/>
  <c r="J4" i="15"/>
  <c r="E29" i="15"/>
  <c r="J24" i="15"/>
  <c r="E12" i="15"/>
  <c r="I51" i="15"/>
  <c r="J51" i="15" s="1"/>
  <c r="N49" i="15"/>
  <c r="O49" i="15" s="1"/>
  <c r="N23" i="15"/>
  <c r="O23" i="15" s="1"/>
  <c r="D18" i="15"/>
  <c r="N33" i="15"/>
  <c r="O33" i="15" s="1"/>
  <c r="D53" i="15"/>
  <c r="E53" i="15" s="1"/>
  <c r="N13" i="15"/>
  <c r="D49" i="15"/>
  <c r="E49" i="15" s="1"/>
  <c r="F5" i="28"/>
  <c r="F30" i="28"/>
  <c r="F22" i="28"/>
  <c r="F40" i="28"/>
  <c r="F18" i="28"/>
  <c r="F33" i="28"/>
  <c r="F25" i="28"/>
  <c r="F17" i="28"/>
  <c r="F9" i="28"/>
  <c r="F24" i="28"/>
  <c r="F16" i="28"/>
  <c r="F8" i="28"/>
  <c r="F14" i="28"/>
  <c r="F4" i="28"/>
  <c r="F42" i="28"/>
  <c r="F21" i="28"/>
  <c r="F41" i="28"/>
  <c r="F28" i="28"/>
  <c r="F20" i="28"/>
  <c r="F12" i="28"/>
  <c r="D43" i="28"/>
  <c r="D35" i="28"/>
  <c r="E35" i="28" s="1"/>
  <c r="D31" i="28"/>
  <c r="E31" i="28" s="1"/>
  <c r="D15" i="28"/>
  <c r="E15" i="28" s="1"/>
  <c r="AN28" i="28"/>
  <c r="AN24" i="28"/>
  <c r="AN12" i="28"/>
  <c r="AN32" i="28"/>
  <c r="AN8" i="28"/>
  <c r="D27" i="28"/>
  <c r="E27" i="28" s="1"/>
  <c r="D39" i="28"/>
  <c r="D19" i="28"/>
  <c r="E19" i="28" s="1"/>
  <c r="D11" i="28"/>
  <c r="E11" i="28" s="1"/>
  <c r="D23" i="28"/>
  <c r="E23" i="28" s="1"/>
  <c r="D7" i="28"/>
  <c r="E7" i="28" s="1"/>
  <c r="E32" i="28"/>
  <c r="E29" i="28"/>
  <c r="E26" i="28"/>
  <c r="E13" i="28"/>
  <c r="E10" i="28"/>
  <c r="AY26" i="13"/>
  <c r="AX17" i="13"/>
  <c r="AX14" i="13"/>
  <c r="AY12" i="13"/>
  <c r="AY10" i="13"/>
  <c r="AX19" i="13"/>
  <c r="AY23" i="13"/>
  <c r="AX6" i="13"/>
  <c r="AW15" i="13"/>
  <c r="AX15" i="13" s="1"/>
  <c r="AX22" i="13"/>
  <c r="AW31" i="13"/>
  <c r="AY31" i="13" s="1"/>
  <c r="AY8" i="13"/>
  <c r="AY24" i="13"/>
  <c r="AY43" i="13"/>
  <c r="AX4" i="13"/>
  <c r="AW11" i="13"/>
  <c r="AX11" i="13" s="1"/>
  <c r="AY13" i="13"/>
  <c r="AX18" i="13"/>
  <c r="AX20" i="13"/>
  <c r="AW27" i="13"/>
  <c r="AX27" i="13" s="1"/>
  <c r="AW35" i="13"/>
  <c r="AX35" i="13" s="1"/>
  <c r="AW39" i="13"/>
  <c r="AX9" i="13"/>
  <c r="AX25" i="13"/>
  <c r="AW7" i="13"/>
  <c r="AY7" i="13" s="1"/>
  <c r="AX5" i="13"/>
  <c r="AX21" i="13"/>
  <c r="P26" i="13"/>
  <c r="P4" i="13"/>
  <c r="P9" i="13"/>
  <c r="P25" i="13"/>
  <c r="P12" i="13"/>
  <c r="P10" i="13"/>
  <c r="P17" i="13"/>
  <c r="P18" i="13"/>
  <c r="P20" i="13"/>
  <c r="P5" i="13"/>
  <c r="P13" i="13"/>
  <c r="P21" i="13"/>
  <c r="P29" i="13"/>
  <c r="P6" i="13"/>
  <c r="P14" i="13"/>
  <c r="P22" i="13"/>
  <c r="P30" i="13"/>
  <c r="P8" i="13"/>
  <c r="P16" i="13"/>
  <c r="P24" i="13"/>
  <c r="K10" i="13"/>
  <c r="K26" i="13"/>
  <c r="K4" i="13"/>
  <c r="K12" i="13"/>
  <c r="K20" i="13"/>
  <c r="K5" i="13"/>
  <c r="K13" i="13"/>
  <c r="K21" i="13"/>
  <c r="K29" i="13"/>
  <c r="F25" i="13"/>
  <c r="K6" i="13"/>
  <c r="K14" i="13"/>
  <c r="K22" i="13"/>
  <c r="K30" i="13"/>
  <c r="F17" i="13"/>
  <c r="K8" i="13"/>
  <c r="K16" i="13"/>
  <c r="K24" i="13"/>
  <c r="F9" i="13"/>
  <c r="K9" i="13"/>
  <c r="K17" i="13"/>
  <c r="K25" i="13"/>
  <c r="F10" i="13"/>
  <c r="F26" i="13"/>
  <c r="F4" i="13"/>
  <c r="F12" i="13"/>
  <c r="F20" i="13"/>
  <c r="F28" i="13"/>
  <c r="F5" i="13"/>
  <c r="F13" i="13"/>
  <c r="F21" i="13"/>
  <c r="F29" i="13"/>
  <c r="F6" i="13"/>
  <c r="F30" i="13"/>
  <c r="F18" i="13"/>
  <c r="F14" i="13"/>
  <c r="F22" i="13"/>
  <c r="F8" i="13"/>
  <c r="F16" i="13"/>
  <c r="F24" i="13"/>
  <c r="I27" i="13"/>
  <c r="N40" i="13"/>
  <c r="O40" i="13" s="1"/>
  <c r="I15" i="13"/>
  <c r="J15" i="13" s="1"/>
  <c r="G43" i="13"/>
  <c r="I23" i="13"/>
  <c r="J23" i="13" s="1"/>
  <c r="D41" i="13"/>
  <c r="E41" i="13" s="1"/>
  <c r="I19" i="13"/>
  <c r="N42" i="13"/>
  <c r="L43" i="13"/>
  <c r="B43" i="13"/>
  <c r="C43" i="13"/>
  <c r="N31" i="13"/>
  <c r="O31" i="13" s="1"/>
  <c r="H43" i="13"/>
  <c r="I7" i="13"/>
  <c r="J7" i="13" s="1"/>
  <c r="I31" i="13"/>
  <c r="J31" i="13" s="1"/>
  <c r="I11" i="13"/>
  <c r="M43" i="13"/>
  <c r="J28" i="13"/>
  <c r="N27" i="13"/>
  <c r="O27" i="13" s="1"/>
  <c r="N7" i="13"/>
  <c r="O7" i="13" s="1"/>
  <c r="I40" i="13"/>
  <c r="J40" i="13" s="1"/>
  <c r="N23" i="13"/>
  <c r="O23" i="13" s="1"/>
  <c r="N19" i="13"/>
  <c r="O19" i="13" s="1"/>
  <c r="D42" i="13"/>
  <c r="I41" i="13"/>
  <c r="J41" i="13" s="1"/>
  <c r="N41" i="13"/>
  <c r="O41" i="13" s="1"/>
  <c r="N15" i="13"/>
  <c r="O15" i="13" s="1"/>
  <c r="D40" i="13"/>
  <c r="E40" i="13" s="1"/>
  <c r="O28" i="13"/>
  <c r="N11" i="13"/>
  <c r="O11" i="13" s="1"/>
  <c r="I42" i="13"/>
  <c r="J42" i="13" s="1"/>
  <c r="D31" i="13"/>
  <c r="E31" i="13" s="1"/>
  <c r="D27" i="13"/>
  <c r="E27" i="13" s="1"/>
  <c r="D23" i="13"/>
  <c r="E23" i="13" s="1"/>
  <c r="D19" i="13"/>
  <c r="E19" i="13" s="1"/>
  <c r="D15" i="13"/>
  <c r="E15" i="13" s="1"/>
  <c r="D11" i="13"/>
  <c r="E11" i="13" s="1"/>
  <c r="D7" i="13"/>
  <c r="E7" i="13" s="1"/>
  <c r="J18" i="13"/>
  <c r="AY5" i="11"/>
  <c r="AY13" i="11"/>
  <c r="AY21" i="11"/>
  <c r="AY29" i="11"/>
  <c r="AY15" i="11"/>
  <c r="AY8" i="11"/>
  <c r="AY16" i="11"/>
  <c r="AY24" i="11"/>
  <c r="AY40" i="11"/>
  <c r="AY10" i="11"/>
  <c r="AY18" i="11"/>
  <c r="AY26" i="11"/>
  <c r="AY42" i="11"/>
  <c r="F15" i="11"/>
  <c r="P28" i="11"/>
  <c r="F41" i="11"/>
  <c r="F40" i="11"/>
  <c r="H43" i="11"/>
  <c r="F42" i="11"/>
  <c r="K10" i="11"/>
  <c r="P20" i="11"/>
  <c r="F11" i="11"/>
  <c r="P4" i="11"/>
  <c r="P12" i="11"/>
  <c r="P14" i="11"/>
  <c r="P5" i="11"/>
  <c r="P13" i="11"/>
  <c r="P21" i="11"/>
  <c r="P29" i="11"/>
  <c r="K12" i="11"/>
  <c r="K17" i="11"/>
  <c r="P8" i="11"/>
  <c r="P16" i="11"/>
  <c r="P24" i="11"/>
  <c r="K18" i="11"/>
  <c r="P9" i="11"/>
  <c r="P17" i="11"/>
  <c r="P25" i="11"/>
  <c r="K22" i="11"/>
  <c r="P10" i="11"/>
  <c r="P18" i="11"/>
  <c r="P26" i="11"/>
  <c r="K25" i="11"/>
  <c r="F23" i="11"/>
  <c r="K4" i="11"/>
  <c r="K20" i="11"/>
  <c r="K28" i="11"/>
  <c r="F31" i="11"/>
  <c r="F27" i="11"/>
  <c r="K5" i="11"/>
  <c r="K13" i="11"/>
  <c r="K21" i="11"/>
  <c r="K29" i="11"/>
  <c r="F19" i="11"/>
  <c r="K6" i="11"/>
  <c r="K14" i="11"/>
  <c r="K30" i="11"/>
  <c r="F7" i="11"/>
  <c r="K8" i="11"/>
  <c r="K16" i="11"/>
  <c r="K24" i="11"/>
  <c r="K9" i="11"/>
  <c r="K26" i="11"/>
  <c r="E11" i="11"/>
  <c r="N19" i="11"/>
  <c r="O19" i="11" s="1"/>
  <c r="E27" i="11"/>
  <c r="I42" i="11"/>
  <c r="J42" i="11" s="1"/>
  <c r="N31" i="11"/>
  <c r="O31" i="11" s="1"/>
  <c r="E31" i="11"/>
  <c r="G43" i="11"/>
  <c r="I15" i="11"/>
  <c r="J15" i="11" s="1"/>
  <c r="C43" i="11"/>
  <c r="N7" i="11"/>
  <c r="O7" i="11" s="1"/>
  <c r="E42" i="11"/>
  <c r="E19" i="11"/>
  <c r="I23" i="11"/>
  <c r="J23" i="11" s="1"/>
  <c r="E40" i="11"/>
  <c r="O30" i="11"/>
  <c r="N27" i="11"/>
  <c r="O27" i="11" s="1"/>
  <c r="E41" i="11"/>
  <c r="B43" i="11"/>
  <c r="N11" i="11"/>
  <c r="O11" i="11" s="1"/>
  <c r="E15" i="11"/>
  <c r="N40" i="11"/>
  <c r="O40" i="11" s="1"/>
  <c r="E23" i="11"/>
  <c r="N15" i="11"/>
  <c r="O15" i="11" s="1"/>
  <c r="O6" i="11"/>
  <c r="M43" i="11"/>
  <c r="E7" i="11"/>
  <c r="L43" i="11"/>
  <c r="I27" i="11"/>
  <c r="J27" i="11" s="1"/>
  <c r="I7" i="11"/>
  <c r="J7" i="11" s="1"/>
  <c r="I41" i="11"/>
  <c r="J41" i="11" s="1"/>
  <c r="N42" i="11"/>
  <c r="O42" i="11" s="1"/>
  <c r="I40" i="11"/>
  <c r="K40" i="11" s="1"/>
  <c r="N23" i="11"/>
  <c r="O23" i="11" s="1"/>
  <c r="I19" i="11"/>
  <c r="D43" i="11"/>
  <c r="N41" i="11"/>
  <c r="P41" i="11" s="1"/>
  <c r="I31" i="11"/>
  <c r="J31" i="11" s="1"/>
  <c r="I11" i="11"/>
  <c r="AY18" i="18" l="1"/>
  <c r="AY21" i="18"/>
  <c r="AY35" i="13"/>
  <c r="AX31" i="13"/>
  <c r="AX39" i="13"/>
  <c r="AY39" i="13"/>
  <c r="AY25" i="18"/>
  <c r="AY23" i="17"/>
  <c r="AY11" i="17"/>
  <c r="AN43" i="28"/>
  <c r="AO43" i="28"/>
  <c r="AN35" i="28"/>
  <c r="AO35" i="28"/>
  <c r="AN31" i="28"/>
  <c r="AO31" i="28"/>
  <c r="AN27" i="28"/>
  <c r="AO27" i="28"/>
  <c r="AN23" i="28"/>
  <c r="AO23" i="28"/>
  <c r="AN19" i="28"/>
  <c r="AO19" i="28"/>
  <c r="AN15" i="28"/>
  <c r="AO15" i="28"/>
  <c r="AN11" i="28"/>
  <c r="AO11" i="28"/>
  <c r="AN7" i="28"/>
  <c r="AO7" i="28"/>
  <c r="AY27" i="13"/>
  <c r="AX7" i="13"/>
  <c r="H33" i="29"/>
  <c r="F33" i="29"/>
  <c r="AY24" i="18"/>
  <c r="AY26" i="18"/>
  <c r="AX15" i="18"/>
  <c r="AY15" i="18"/>
  <c r="P12" i="18"/>
  <c r="P25" i="18"/>
  <c r="P21" i="18"/>
  <c r="P24" i="18"/>
  <c r="O18" i="18"/>
  <c r="P18" i="18"/>
  <c r="F24" i="18"/>
  <c r="K12" i="18"/>
  <c r="K15" i="18"/>
  <c r="P9" i="18"/>
  <c r="K25" i="18"/>
  <c r="P26" i="18"/>
  <c r="F26" i="18"/>
  <c r="K9" i="18"/>
  <c r="K21" i="18"/>
  <c r="K24" i="18"/>
  <c r="F21" i="18"/>
  <c r="K26" i="18"/>
  <c r="F9" i="18"/>
  <c r="F15" i="18"/>
  <c r="F25" i="18"/>
  <c r="N27" i="18"/>
  <c r="O27" i="18" s="1"/>
  <c r="AX27" i="18"/>
  <c r="D27" i="18"/>
  <c r="E27" i="18" s="1"/>
  <c r="O15" i="18"/>
  <c r="I27" i="18"/>
  <c r="J27" i="18" s="1"/>
  <c r="AX32" i="17"/>
  <c r="AY32" i="17"/>
  <c r="AX15" i="17"/>
  <c r="AY15" i="17"/>
  <c r="AX7" i="17"/>
  <c r="AY7" i="17"/>
  <c r="AX27" i="17"/>
  <c r="AY27" i="17"/>
  <c r="AY31" i="17"/>
  <c r="AX34" i="17"/>
  <c r="AY34" i="17"/>
  <c r="AX33" i="17"/>
  <c r="AY33" i="17"/>
  <c r="P27" i="17"/>
  <c r="P31" i="17"/>
  <c r="O11" i="17"/>
  <c r="P11" i="17"/>
  <c r="P32" i="17"/>
  <c r="P15" i="17"/>
  <c r="O19" i="17"/>
  <c r="P19" i="17"/>
  <c r="K23" i="17"/>
  <c r="P33" i="17"/>
  <c r="K19" i="17"/>
  <c r="K31" i="17"/>
  <c r="P34" i="17"/>
  <c r="K11" i="17"/>
  <c r="K15" i="17"/>
  <c r="J34" i="17"/>
  <c r="K34" i="17"/>
  <c r="F31" i="17"/>
  <c r="K33" i="17"/>
  <c r="K27" i="17"/>
  <c r="K32" i="17"/>
  <c r="F23" i="17"/>
  <c r="E27" i="17"/>
  <c r="F27" i="17"/>
  <c r="E19" i="17"/>
  <c r="F19" i="17"/>
  <c r="F32" i="17"/>
  <c r="F11" i="17"/>
  <c r="E33" i="17"/>
  <c r="F33" i="17"/>
  <c r="F15" i="17"/>
  <c r="F34" i="17"/>
  <c r="AX35" i="17"/>
  <c r="AX19" i="17"/>
  <c r="N35" i="17"/>
  <c r="O35" i="17" s="1"/>
  <c r="D35" i="17"/>
  <c r="E35" i="17" s="1"/>
  <c r="I35" i="17"/>
  <c r="J35" i="17" s="1"/>
  <c r="P23" i="15"/>
  <c r="P18" i="15"/>
  <c r="P38" i="15"/>
  <c r="P28" i="15"/>
  <c r="K18" i="15"/>
  <c r="P33" i="15"/>
  <c r="P54" i="15"/>
  <c r="K33" i="15"/>
  <c r="P49" i="15"/>
  <c r="K23" i="15"/>
  <c r="F23" i="15"/>
  <c r="K51" i="15"/>
  <c r="P51" i="15"/>
  <c r="P53" i="15"/>
  <c r="O13" i="15"/>
  <c r="P13" i="15"/>
  <c r="F28" i="15"/>
  <c r="P52" i="15"/>
  <c r="P8" i="15"/>
  <c r="K50" i="15"/>
  <c r="K38" i="15"/>
  <c r="F38" i="15"/>
  <c r="K52" i="15"/>
  <c r="J49" i="15"/>
  <c r="K49" i="15"/>
  <c r="J28" i="15"/>
  <c r="K28" i="15"/>
  <c r="K54" i="15"/>
  <c r="K53" i="15"/>
  <c r="K8" i="15"/>
  <c r="K13" i="15"/>
  <c r="E33" i="15"/>
  <c r="F33" i="15"/>
  <c r="F51" i="15"/>
  <c r="E8" i="15"/>
  <c r="F8" i="15"/>
  <c r="F49" i="15"/>
  <c r="F52" i="15"/>
  <c r="F53" i="15"/>
  <c r="E18" i="15"/>
  <c r="F18" i="15"/>
  <c r="E13" i="15"/>
  <c r="F13" i="15"/>
  <c r="N55" i="15"/>
  <c r="O55" i="15" s="1"/>
  <c r="O50" i="15"/>
  <c r="D55" i="15"/>
  <c r="E55" i="15" s="1"/>
  <c r="E50" i="15"/>
  <c r="I55" i="15"/>
  <c r="J55" i="15" s="1"/>
  <c r="F7" i="28"/>
  <c r="F27" i="28"/>
  <c r="F15" i="28"/>
  <c r="F35" i="28"/>
  <c r="F23" i="28"/>
  <c r="E43" i="28"/>
  <c r="F43" i="28"/>
  <c r="F19" i="28"/>
  <c r="F11" i="28"/>
  <c r="F31" i="28"/>
  <c r="AY11" i="13"/>
  <c r="AY15" i="13"/>
  <c r="P19" i="13"/>
  <c r="P11" i="13"/>
  <c r="K15" i="13"/>
  <c r="O42" i="13"/>
  <c r="P42" i="13"/>
  <c r="P15" i="13"/>
  <c r="F15" i="13"/>
  <c r="P23" i="13"/>
  <c r="P27" i="13"/>
  <c r="P31" i="13"/>
  <c r="K40" i="13"/>
  <c r="P40" i="13"/>
  <c r="K31" i="13"/>
  <c r="P7" i="13"/>
  <c r="P41" i="13"/>
  <c r="K41" i="13"/>
  <c r="J11" i="13"/>
  <c r="K11" i="13"/>
  <c r="J19" i="13"/>
  <c r="K19" i="13"/>
  <c r="J27" i="13"/>
  <c r="K27" i="13"/>
  <c r="F23" i="13"/>
  <c r="K42" i="13"/>
  <c r="F27" i="13"/>
  <c r="K7" i="13"/>
  <c r="F31" i="13"/>
  <c r="K23" i="13"/>
  <c r="F7" i="13"/>
  <c r="F11" i="13"/>
  <c r="F19" i="13"/>
  <c r="F40" i="13"/>
  <c r="E42" i="13"/>
  <c r="F42" i="13"/>
  <c r="F41" i="13"/>
  <c r="N43" i="13"/>
  <c r="O43" i="13" s="1"/>
  <c r="I43" i="13"/>
  <c r="J43" i="13" s="1"/>
  <c r="D43" i="13"/>
  <c r="E43" i="13" s="1"/>
  <c r="P23" i="11"/>
  <c r="P42" i="11"/>
  <c r="K23" i="11"/>
  <c r="P15" i="11"/>
  <c r="K27" i="11"/>
  <c r="P31" i="11"/>
  <c r="P27" i="11"/>
  <c r="P11" i="11"/>
  <c r="P19" i="11"/>
  <c r="P40" i="11"/>
  <c r="P7" i="11"/>
  <c r="J19" i="11"/>
  <c r="K19" i="11"/>
  <c r="K15" i="11"/>
  <c r="K42" i="11"/>
  <c r="K7" i="11"/>
  <c r="K31" i="11"/>
  <c r="J11" i="11"/>
  <c r="K11" i="11"/>
  <c r="K41" i="11"/>
  <c r="F43" i="11"/>
  <c r="I43" i="11"/>
  <c r="N43" i="11"/>
  <c r="O43" i="11" s="1"/>
  <c r="E43" i="11"/>
  <c r="O41" i="11"/>
  <c r="J40" i="11"/>
  <c r="AY27" i="18" l="1"/>
  <c r="P27" i="18"/>
  <c r="K27" i="18"/>
  <c r="F27" i="18"/>
  <c r="P35" i="17"/>
  <c r="AY35" i="17"/>
  <c r="K35" i="17"/>
  <c r="F35" i="17"/>
  <c r="P55" i="15"/>
  <c r="F55" i="15"/>
  <c r="K55" i="15"/>
  <c r="P43" i="13"/>
  <c r="K43" i="13"/>
  <c r="F43" i="13"/>
  <c r="P43" i="11"/>
  <c r="J43" i="11"/>
  <c r="K43" i="11"/>
  <c r="AO39" i="7" l="1"/>
  <c r="AJ39" i="7"/>
  <c r="AJ35" i="7"/>
  <c r="AE39" i="7"/>
  <c r="AE35" i="7"/>
  <c r="Z39" i="7"/>
  <c r="Z35" i="7"/>
  <c r="AO43" i="7"/>
  <c r="AO41" i="7"/>
  <c r="AO40" i="7"/>
  <c r="AO30" i="7"/>
  <c r="AO29" i="7"/>
  <c r="AO28" i="7"/>
  <c r="AO15" i="7"/>
  <c r="AO7" i="7"/>
  <c r="AJ43" i="7"/>
  <c r="AJ27" i="7"/>
  <c r="AJ18" i="7"/>
  <c r="AE43" i="7"/>
  <c r="AE27" i="7"/>
  <c r="Z30" i="7"/>
  <c r="Z27" i="7"/>
  <c r="P43" i="7"/>
  <c r="G7" i="7"/>
  <c r="G11" i="7"/>
  <c r="G15" i="7"/>
  <c r="G19" i="7"/>
  <c r="G23" i="7"/>
  <c r="G27" i="7"/>
  <c r="G31" i="7"/>
  <c r="G40" i="7"/>
  <c r="G41" i="7"/>
  <c r="G42" i="7"/>
  <c r="D4" i="7"/>
  <c r="E4" i="7" s="1"/>
  <c r="I4" i="7"/>
  <c r="J4" i="7" s="1"/>
  <c r="N4" i="7"/>
  <c r="O4" i="7" s="1"/>
  <c r="D5" i="7"/>
  <c r="E5" i="7" s="1"/>
  <c r="I5" i="7"/>
  <c r="J5" i="7" s="1"/>
  <c r="N5" i="7"/>
  <c r="O5" i="7" s="1"/>
  <c r="D6" i="7"/>
  <c r="E6" i="7" s="1"/>
  <c r="I6" i="7"/>
  <c r="J6" i="7" s="1"/>
  <c r="N6" i="7"/>
  <c r="O6" i="7" s="1"/>
  <c r="B7" i="7"/>
  <c r="D7" i="7" s="1"/>
  <c r="F7" i="7" s="1"/>
  <c r="H7" i="7"/>
  <c r="N7" i="7"/>
  <c r="O7" i="7" s="1"/>
  <c r="D8" i="7"/>
  <c r="E8" i="7" s="1"/>
  <c r="I8" i="7"/>
  <c r="J8" i="7" s="1"/>
  <c r="N8" i="7"/>
  <c r="O8" i="7" s="1"/>
  <c r="D9" i="7"/>
  <c r="E9" i="7" s="1"/>
  <c r="I9" i="7"/>
  <c r="J9" i="7" s="1"/>
  <c r="N9" i="7"/>
  <c r="O9" i="7" s="1"/>
  <c r="D10" i="7"/>
  <c r="E10" i="7" s="1"/>
  <c r="I10" i="7"/>
  <c r="J10" i="7" s="1"/>
  <c r="N10" i="7"/>
  <c r="O10" i="7" s="1"/>
  <c r="B11" i="7"/>
  <c r="C11" i="7"/>
  <c r="H11" i="7"/>
  <c r="N11" i="7"/>
  <c r="O11" i="7" s="1"/>
  <c r="D12" i="7"/>
  <c r="E12" i="7" s="1"/>
  <c r="I12" i="7"/>
  <c r="J12" i="7" s="1"/>
  <c r="N12" i="7"/>
  <c r="O12" i="7" s="1"/>
  <c r="D13" i="7"/>
  <c r="E13" i="7" s="1"/>
  <c r="I13" i="7"/>
  <c r="J13" i="7" s="1"/>
  <c r="N13" i="7"/>
  <c r="O13" i="7" s="1"/>
  <c r="D14" i="7"/>
  <c r="E14" i="7" s="1"/>
  <c r="I14" i="7"/>
  <c r="J14" i="7" s="1"/>
  <c r="N14" i="7"/>
  <c r="O14" i="7" s="1"/>
  <c r="B15" i="7"/>
  <c r="C15" i="7"/>
  <c r="H15" i="7"/>
  <c r="N15" i="7"/>
  <c r="O15" i="7" s="1"/>
  <c r="D16" i="7"/>
  <c r="E16" i="7" s="1"/>
  <c r="I16" i="7"/>
  <c r="J16" i="7" s="1"/>
  <c r="N16" i="7"/>
  <c r="O16" i="7" s="1"/>
  <c r="D17" i="7"/>
  <c r="E17" i="7" s="1"/>
  <c r="I17" i="7"/>
  <c r="J17" i="7" s="1"/>
  <c r="N17" i="7"/>
  <c r="O17" i="7" s="1"/>
  <c r="D18" i="7"/>
  <c r="E18" i="7" s="1"/>
  <c r="I18" i="7"/>
  <c r="J18" i="7" s="1"/>
  <c r="N18" i="7"/>
  <c r="O18" i="7" s="1"/>
  <c r="B19" i="7"/>
  <c r="C19" i="7"/>
  <c r="H19" i="7"/>
  <c r="N19" i="7"/>
  <c r="O19" i="7" s="1"/>
  <c r="D20" i="7"/>
  <c r="E20" i="7" s="1"/>
  <c r="I20" i="7"/>
  <c r="J20" i="7" s="1"/>
  <c r="N20" i="7"/>
  <c r="O20" i="7" s="1"/>
  <c r="D21" i="7"/>
  <c r="E21" i="7" s="1"/>
  <c r="I21" i="7"/>
  <c r="J21" i="7" s="1"/>
  <c r="N21" i="7"/>
  <c r="O21" i="7" s="1"/>
  <c r="D22" i="7"/>
  <c r="E22" i="7" s="1"/>
  <c r="I22" i="7"/>
  <c r="J22" i="7" s="1"/>
  <c r="N22" i="7"/>
  <c r="O22" i="7" s="1"/>
  <c r="B23" i="7"/>
  <c r="C23" i="7"/>
  <c r="H23" i="7"/>
  <c r="N23" i="7"/>
  <c r="O23" i="7" s="1"/>
  <c r="D24" i="7"/>
  <c r="E24" i="7" s="1"/>
  <c r="I24" i="7"/>
  <c r="J24" i="7" s="1"/>
  <c r="N24" i="7"/>
  <c r="O24" i="7" s="1"/>
  <c r="D25" i="7"/>
  <c r="E25" i="7" s="1"/>
  <c r="I25" i="7"/>
  <c r="J25" i="7" s="1"/>
  <c r="N25" i="7"/>
  <c r="O25" i="7" s="1"/>
  <c r="D26" i="7"/>
  <c r="E26" i="7" s="1"/>
  <c r="I26" i="7"/>
  <c r="J26" i="7" s="1"/>
  <c r="N26" i="7"/>
  <c r="O26" i="7" s="1"/>
  <c r="B27" i="7"/>
  <c r="C27" i="7"/>
  <c r="H27" i="7"/>
  <c r="N27" i="7"/>
  <c r="O27" i="7" s="1"/>
  <c r="D28" i="7"/>
  <c r="E28" i="7" s="1"/>
  <c r="I28" i="7"/>
  <c r="J28" i="7" s="1"/>
  <c r="N28" i="7"/>
  <c r="O28" i="7" s="1"/>
  <c r="D29" i="7"/>
  <c r="E29" i="7" s="1"/>
  <c r="I29" i="7"/>
  <c r="J29" i="7" s="1"/>
  <c r="N29" i="7"/>
  <c r="O29" i="7" s="1"/>
  <c r="D30" i="7"/>
  <c r="E30" i="7" s="1"/>
  <c r="I30" i="7"/>
  <c r="J30" i="7" s="1"/>
  <c r="N30" i="7"/>
  <c r="O30" i="7" s="1"/>
  <c r="B31" i="7"/>
  <c r="C31" i="7"/>
  <c r="H31" i="7"/>
  <c r="N31" i="7"/>
  <c r="O31" i="7" s="1"/>
  <c r="B40" i="7"/>
  <c r="C40" i="7"/>
  <c r="H40" i="7"/>
  <c r="L40" i="7"/>
  <c r="M40" i="7"/>
  <c r="B41" i="7"/>
  <c r="C41" i="7"/>
  <c r="H41" i="7"/>
  <c r="L41" i="7"/>
  <c r="M41" i="7"/>
  <c r="B42" i="7"/>
  <c r="C42" i="7"/>
  <c r="H42" i="7"/>
  <c r="L42" i="7"/>
  <c r="M42" i="7"/>
  <c r="O43" i="7"/>
  <c r="AN43" i="7"/>
  <c r="AI43" i="7"/>
  <c r="AD43" i="7"/>
  <c r="X43" i="7"/>
  <c r="Y43" i="7" s="1"/>
  <c r="S43" i="7"/>
  <c r="T43" i="7" s="1"/>
  <c r="AM42" i="7"/>
  <c r="AN42" i="7" s="1"/>
  <c r="AH42" i="7"/>
  <c r="AI42" i="7" s="1"/>
  <c r="AC42" i="7"/>
  <c r="AD42" i="7" s="1"/>
  <c r="X42" i="7"/>
  <c r="Y42" i="7" s="1"/>
  <c r="S42" i="7"/>
  <c r="T42" i="7" s="1"/>
  <c r="AN41" i="7"/>
  <c r="AH41" i="7"/>
  <c r="AI41" i="7" s="1"/>
  <c r="AC41" i="7"/>
  <c r="AD41" i="7" s="1"/>
  <c r="X41" i="7"/>
  <c r="Y41" i="7" s="1"/>
  <c r="S41" i="7"/>
  <c r="T41" i="7" s="1"/>
  <c r="AN40" i="7"/>
  <c r="AH40" i="7"/>
  <c r="AI40" i="7" s="1"/>
  <c r="AC40" i="7"/>
  <c r="AD40" i="7" s="1"/>
  <c r="X40" i="7"/>
  <c r="Y40" i="7" s="1"/>
  <c r="S40" i="7"/>
  <c r="T40" i="7" s="1"/>
  <c r="AN39" i="7"/>
  <c r="AI39" i="7"/>
  <c r="AD39" i="7"/>
  <c r="Y39" i="7"/>
  <c r="S39" i="7"/>
  <c r="T39" i="7" s="1"/>
  <c r="AM38" i="7"/>
  <c r="AN38" i="7" s="1"/>
  <c r="AH38" i="7"/>
  <c r="AI38" i="7" s="1"/>
  <c r="AC38" i="7"/>
  <c r="AD38" i="7" s="1"/>
  <c r="X38" i="7"/>
  <c r="Y38" i="7" s="1"/>
  <c r="S38" i="7"/>
  <c r="T38" i="7" s="1"/>
  <c r="AM37" i="7"/>
  <c r="AN37" i="7" s="1"/>
  <c r="AH37" i="7"/>
  <c r="AI37" i="7" s="1"/>
  <c r="AC37" i="7"/>
  <c r="AD37" i="7" s="1"/>
  <c r="X37" i="7"/>
  <c r="Y37" i="7" s="1"/>
  <c r="S37" i="7"/>
  <c r="T37" i="7" s="1"/>
  <c r="AM36" i="7"/>
  <c r="AN36" i="7" s="1"/>
  <c r="AH36" i="7"/>
  <c r="AI36" i="7" s="1"/>
  <c r="AC36" i="7"/>
  <c r="AD36" i="7" s="1"/>
  <c r="X36" i="7"/>
  <c r="Y36" i="7" s="1"/>
  <c r="S36" i="7"/>
  <c r="T36" i="7" s="1"/>
  <c r="AM35" i="7"/>
  <c r="AN35" i="7" s="1"/>
  <c r="AI35" i="7"/>
  <c r="AD35" i="7"/>
  <c r="Y35" i="7"/>
  <c r="S35" i="7"/>
  <c r="T35" i="7" s="1"/>
  <c r="AM34" i="7"/>
  <c r="AN34" i="7" s="1"/>
  <c r="AH34" i="7"/>
  <c r="AI34" i="7" s="1"/>
  <c r="AC34" i="7"/>
  <c r="AD34" i="7" s="1"/>
  <c r="X34" i="7"/>
  <c r="Y34" i="7" s="1"/>
  <c r="S34" i="7"/>
  <c r="T34" i="7" s="1"/>
  <c r="AM33" i="7"/>
  <c r="AN33" i="7" s="1"/>
  <c r="AH33" i="7"/>
  <c r="AI33" i="7" s="1"/>
  <c r="AC33" i="7"/>
  <c r="AD33" i="7" s="1"/>
  <c r="X33" i="7"/>
  <c r="Y33" i="7" s="1"/>
  <c r="S33" i="7"/>
  <c r="T33" i="7" s="1"/>
  <c r="AM32" i="7"/>
  <c r="AN32" i="7" s="1"/>
  <c r="AH32" i="7"/>
  <c r="AI32" i="7" s="1"/>
  <c r="AC32" i="7"/>
  <c r="AD32" i="7" s="1"/>
  <c r="X32" i="7"/>
  <c r="Y32" i="7" s="1"/>
  <c r="S32" i="7"/>
  <c r="T32" i="7" s="1"/>
  <c r="AM31" i="7"/>
  <c r="AN31" i="7" s="1"/>
  <c r="AH31" i="7"/>
  <c r="AI31" i="7" s="1"/>
  <c r="AC31" i="7"/>
  <c r="AD31" i="7" s="1"/>
  <c r="X31" i="7"/>
  <c r="Y31" i="7" s="1"/>
  <c r="S31" i="7"/>
  <c r="T31" i="7" s="1"/>
  <c r="AN30" i="7"/>
  <c r="AH30" i="7"/>
  <c r="AI30" i="7" s="1"/>
  <c r="AC30" i="7"/>
  <c r="AD30" i="7" s="1"/>
  <c r="Y30" i="7"/>
  <c r="S30" i="7"/>
  <c r="T30" i="7" s="1"/>
  <c r="AN29" i="7"/>
  <c r="AH29" i="7"/>
  <c r="AI29" i="7" s="1"/>
  <c r="AC29" i="7"/>
  <c r="AD29" i="7" s="1"/>
  <c r="X29" i="7"/>
  <c r="Y29" i="7" s="1"/>
  <c r="S29" i="7"/>
  <c r="T29" i="7" s="1"/>
  <c r="AN28" i="7"/>
  <c r="AH28" i="7"/>
  <c r="AI28" i="7" s="1"/>
  <c r="AC28" i="7"/>
  <c r="AD28" i="7" s="1"/>
  <c r="X28" i="7"/>
  <c r="Y28" i="7" s="1"/>
  <c r="S28" i="7"/>
  <c r="T28" i="7" s="1"/>
  <c r="AM27" i="7"/>
  <c r="AN27" i="7" s="1"/>
  <c r="AI27" i="7"/>
  <c r="AD27" i="7"/>
  <c r="Y27" i="7"/>
  <c r="S27" i="7"/>
  <c r="T27" i="7" s="1"/>
  <c r="AM26" i="7"/>
  <c r="AN26" i="7" s="1"/>
  <c r="AH26" i="7"/>
  <c r="AI26" i="7" s="1"/>
  <c r="AC26" i="7"/>
  <c r="AD26" i="7" s="1"/>
  <c r="X26" i="7"/>
  <c r="Y26" i="7" s="1"/>
  <c r="S26" i="7"/>
  <c r="T26" i="7" s="1"/>
  <c r="AM25" i="7"/>
  <c r="AN25" i="7" s="1"/>
  <c r="AH25" i="7"/>
  <c r="AI25" i="7" s="1"/>
  <c r="AC25" i="7"/>
  <c r="AD25" i="7" s="1"/>
  <c r="X25" i="7"/>
  <c r="Y25" i="7" s="1"/>
  <c r="S25" i="7"/>
  <c r="T25" i="7" s="1"/>
  <c r="AM24" i="7"/>
  <c r="AN24" i="7" s="1"/>
  <c r="AH24" i="7"/>
  <c r="AI24" i="7" s="1"/>
  <c r="AC24" i="7"/>
  <c r="AD24" i="7" s="1"/>
  <c r="X24" i="7"/>
  <c r="Y24" i="7" s="1"/>
  <c r="S24" i="7"/>
  <c r="T24" i="7" s="1"/>
  <c r="AM23" i="7"/>
  <c r="AN23" i="7" s="1"/>
  <c r="AH23" i="7"/>
  <c r="AI23" i="7" s="1"/>
  <c r="AC23" i="7"/>
  <c r="AD23" i="7" s="1"/>
  <c r="X23" i="7"/>
  <c r="Y23" i="7" s="1"/>
  <c r="S23" i="7"/>
  <c r="T23" i="7" s="1"/>
  <c r="AM22" i="7"/>
  <c r="AN22" i="7" s="1"/>
  <c r="AH22" i="7"/>
  <c r="AI22" i="7" s="1"/>
  <c r="AC22" i="7"/>
  <c r="AD22" i="7" s="1"/>
  <c r="X22" i="7"/>
  <c r="Y22" i="7" s="1"/>
  <c r="S22" i="7"/>
  <c r="T22" i="7" s="1"/>
  <c r="AM21" i="7"/>
  <c r="AN21" i="7" s="1"/>
  <c r="AH21" i="7"/>
  <c r="AI21" i="7" s="1"/>
  <c r="AC21" i="7"/>
  <c r="AD21" i="7" s="1"/>
  <c r="X21" i="7"/>
  <c r="Y21" i="7" s="1"/>
  <c r="S21" i="7"/>
  <c r="T21" i="7" s="1"/>
  <c r="AM20" i="7"/>
  <c r="AN20" i="7" s="1"/>
  <c r="AH20" i="7"/>
  <c r="AI20" i="7" s="1"/>
  <c r="AC20" i="7"/>
  <c r="AD20" i="7" s="1"/>
  <c r="X20" i="7"/>
  <c r="Y20" i="7" s="1"/>
  <c r="S20" i="7"/>
  <c r="T20" i="7" s="1"/>
  <c r="AM19" i="7"/>
  <c r="AN19" i="7" s="1"/>
  <c r="AH19" i="7"/>
  <c r="AI19" i="7" s="1"/>
  <c r="AC19" i="7"/>
  <c r="AD19" i="7" s="1"/>
  <c r="X19" i="7"/>
  <c r="Y19" i="7" s="1"/>
  <c r="S19" i="7"/>
  <c r="T19" i="7" s="1"/>
  <c r="AM18" i="7"/>
  <c r="AN18" i="7" s="1"/>
  <c r="AI18" i="7"/>
  <c r="AC18" i="7"/>
  <c r="AD18" i="7" s="1"/>
  <c r="X18" i="7"/>
  <c r="Y18" i="7" s="1"/>
  <c r="S18" i="7"/>
  <c r="T18" i="7" s="1"/>
  <c r="AM17" i="7"/>
  <c r="AN17" i="7" s="1"/>
  <c r="AH17" i="7"/>
  <c r="AI17" i="7" s="1"/>
  <c r="AC17" i="7"/>
  <c r="AD17" i="7" s="1"/>
  <c r="X17" i="7"/>
  <c r="Y17" i="7" s="1"/>
  <c r="S17" i="7"/>
  <c r="T17" i="7" s="1"/>
  <c r="AM16" i="7"/>
  <c r="AN16" i="7" s="1"/>
  <c r="AH16" i="7"/>
  <c r="AI16" i="7" s="1"/>
  <c r="AC16" i="7"/>
  <c r="AD16" i="7" s="1"/>
  <c r="X16" i="7"/>
  <c r="Y16" i="7" s="1"/>
  <c r="S16" i="7"/>
  <c r="T16" i="7" s="1"/>
  <c r="AN15" i="7"/>
  <c r="AH15" i="7"/>
  <c r="AI15" i="7" s="1"/>
  <c r="AC15" i="7"/>
  <c r="AD15" i="7" s="1"/>
  <c r="X15" i="7"/>
  <c r="Y15" i="7" s="1"/>
  <c r="S15" i="7"/>
  <c r="T15" i="7" s="1"/>
  <c r="AM14" i="7"/>
  <c r="AN14" i="7" s="1"/>
  <c r="AH14" i="7"/>
  <c r="AI14" i="7" s="1"/>
  <c r="AC14" i="7"/>
  <c r="AD14" i="7" s="1"/>
  <c r="X14" i="7"/>
  <c r="Y14" i="7" s="1"/>
  <c r="S14" i="7"/>
  <c r="T14" i="7" s="1"/>
  <c r="AM13" i="7"/>
  <c r="AN13" i="7" s="1"/>
  <c r="AH13" i="7"/>
  <c r="AI13" i="7" s="1"/>
  <c r="AC13" i="7"/>
  <c r="AD13" i="7" s="1"/>
  <c r="X13" i="7"/>
  <c r="Y13" i="7" s="1"/>
  <c r="S13" i="7"/>
  <c r="T13" i="7" s="1"/>
  <c r="AM12" i="7"/>
  <c r="AN12" i="7" s="1"/>
  <c r="AH12" i="7"/>
  <c r="AI12" i="7" s="1"/>
  <c r="AC12" i="7"/>
  <c r="AD12" i="7" s="1"/>
  <c r="X12" i="7"/>
  <c r="Y12" i="7" s="1"/>
  <c r="S12" i="7"/>
  <c r="T12" i="7" s="1"/>
  <c r="AM11" i="7"/>
  <c r="AN11" i="7" s="1"/>
  <c r="AH11" i="7"/>
  <c r="AI11" i="7" s="1"/>
  <c r="AC11" i="7"/>
  <c r="AD11" i="7" s="1"/>
  <c r="X11" i="7"/>
  <c r="Y11" i="7" s="1"/>
  <c r="S11" i="7"/>
  <c r="T11" i="7" s="1"/>
  <c r="AM10" i="7"/>
  <c r="AN10" i="7" s="1"/>
  <c r="AH10" i="7"/>
  <c r="AI10" i="7" s="1"/>
  <c r="AC10" i="7"/>
  <c r="AD10" i="7" s="1"/>
  <c r="X10" i="7"/>
  <c r="Y10" i="7" s="1"/>
  <c r="S10" i="7"/>
  <c r="T10" i="7" s="1"/>
  <c r="AM9" i="7"/>
  <c r="AN9" i="7" s="1"/>
  <c r="AH9" i="7"/>
  <c r="AI9" i="7" s="1"/>
  <c r="AC9" i="7"/>
  <c r="AD9" i="7" s="1"/>
  <c r="X9" i="7"/>
  <c r="Y9" i="7" s="1"/>
  <c r="S9" i="7"/>
  <c r="T9" i="7" s="1"/>
  <c r="AM8" i="7"/>
  <c r="AN8" i="7" s="1"/>
  <c r="AH8" i="7"/>
  <c r="AI8" i="7" s="1"/>
  <c r="AC8" i="7"/>
  <c r="AD8" i="7" s="1"/>
  <c r="X8" i="7"/>
  <c r="Y8" i="7" s="1"/>
  <c r="S8" i="7"/>
  <c r="T8" i="7" s="1"/>
  <c r="AN7" i="7"/>
  <c r="AH7" i="7"/>
  <c r="AI7" i="7" s="1"/>
  <c r="AC7" i="7"/>
  <c r="AD7" i="7" s="1"/>
  <c r="X7" i="7"/>
  <c r="Y7" i="7" s="1"/>
  <c r="S7" i="7"/>
  <c r="T7" i="7" s="1"/>
  <c r="AM6" i="7"/>
  <c r="AN6" i="7" s="1"/>
  <c r="AH6" i="7"/>
  <c r="AI6" i="7" s="1"/>
  <c r="AC6" i="7"/>
  <c r="AD6" i="7" s="1"/>
  <c r="X6" i="7"/>
  <c r="Y6" i="7" s="1"/>
  <c r="S6" i="7"/>
  <c r="T6" i="7" s="1"/>
  <c r="AM5" i="7"/>
  <c r="AN5" i="7" s="1"/>
  <c r="AH5" i="7"/>
  <c r="AI5" i="7" s="1"/>
  <c r="AC5" i="7"/>
  <c r="AD5" i="7" s="1"/>
  <c r="X5" i="7"/>
  <c r="Y5" i="7" s="1"/>
  <c r="S5" i="7"/>
  <c r="T5" i="7" s="1"/>
  <c r="AM4" i="7"/>
  <c r="AN4" i="7" s="1"/>
  <c r="AH4" i="7"/>
  <c r="AI4" i="7" s="1"/>
  <c r="AC4" i="7"/>
  <c r="AD4" i="7" s="1"/>
  <c r="X4" i="7"/>
  <c r="Y4" i="7" s="1"/>
  <c r="S4" i="7"/>
  <c r="T4" i="7" s="1"/>
  <c r="B36" i="4"/>
  <c r="B38" i="4" s="1"/>
  <c r="C36" i="4"/>
  <c r="D36" i="4"/>
  <c r="D38" i="4" s="1"/>
  <c r="E36" i="4"/>
  <c r="F36" i="4"/>
  <c r="F37" i="4" s="1"/>
  <c r="G36" i="4"/>
  <c r="G37" i="4" s="1"/>
  <c r="H36" i="4"/>
  <c r="H37" i="4" s="1"/>
  <c r="I36" i="4"/>
  <c r="I38" i="4" s="1"/>
  <c r="B31" i="4"/>
  <c r="B33" i="4" s="1"/>
  <c r="C31" i="4"/>
  <c r="C33" i="4" s="1"/>
  <c r="D31" i="4"/>
  <c r="D33" i="4" s="1"/>
  <c r="E31" i="4"/>
  <c r="E32" i="4" s="1"/>
  <c r="F31" i="4"/>
  <c r="F33" i="4" s="1"/>
  <c r="G31" i="4"/>
  <c r="G32" i="4" s="1"/>
  <c r="H31" i="4"/>
  <c r="H32" i="4" s="1"/>
  <c r="I31" i="4"/>
  <c r="I32" i="4" s="1"/>
  <c r="B26" i="4"/>
  <c r="B27" i="4" s="1"/>
  <c r="C26" i="4"/>
  <c r="C27" i="4" s="1"/>
  <c r="D26" i="4"/>
  <c r="D27" i="4" s="1"/>
  <c r="E26" i="4"/>
  <c r="E28" i="4" s="1"/>
  <c r="F26" i="4"/>
  <c r="F28" i="4" s="1"/>
  <c r="G26" i="4"/>
  <c r="G28" i="4" s="1"/>
  <c r="H26" i="4"/>
  <c r="H27" i="4" s="1"/>
  <c r="I26" i="4"/>
  <c r="I28" i="4" s="1"/>
  <c r="B21" i="4"/>
  <c r="B23" i="4" s="1"/>
  <c r="C21" i="4"/>
  <c r="D21" i="4"/>
  <c r="D23" i="4" s="1"/>
  <c r="E21" i="4"/>
  <c r="E23" i="4" s="1"/>
  <c r="F21" i="4"/>
  <c r="F22" i="4" s="1"/>
  <c r="G21" i="4"/>
  <c r="G23" i="4" s="1"/>
  <c r="H21" i="4"/>
  <c r="H22" i="4" s="1"/>
  <c r="I21" i="4"/>
  <c r="I22" i="4" s="1"/>
  <c r="B16" i="4"/>
  <c r="C16" i="4"/>
  <c r="C18" i="4" s="1"/>
  <c r="D16" i="4"/>
  <c r="D18" i="4" s="1"/>
  <c r="E16" i="4"/>
  <c r="E17" i="4" s="1"/>
  <c r="F16" i="4"/>
  <c r="F17" i="4" s="1"/>
  <c r="G16" i="4"/>
  <c r="G18" i="4" s="1"/>
  <c r="H16" i="4"/>
  <c r="H18" i="4" s="1"/>
  <c r="I16" i="4"/>
  <c r="I17" i="4" s="1"/>
  <c r="B11" i="4"/>
  <c r="B12" i="4" s="1"/>
  <c r="C11" i="4"/>
  <c r="C13" i="4" s="1"/>
  <c r="D11" i="4"/>
  <c r="D13" i="4" s="1"/>
  <c r="E11" i="4"/>
  <c r="E12" i="4" s="1"/>
  <c r="F11" i="4"/>
  <c r="F12" i="4" s="1"/>
  <c r="G11" i="4"/>
  <c r="G12" i="4" s="1"/>
  <c r="H11" i="4"/>
  <c r="H12" i="4" s="1"/>
  <c r="I11" i="4"/>
  <c r="I13" i="4" s="1"/>
  <c r="B6" i="4"/>
  <c r="B7" i="4" s="1"/>
  <c r="C6" i="4"/>
  <c r="C7" i="4" s="1"/>
  <c r="D6" i="4"/>
  <c r="D7" i="4" s="1"/>
  <c r="E6" i="4"/>
  <c r="E8" i="4" s="1"/>
  <c r="F6" i="4"/>
  <c r="F7" i="4" s="1"/>
  <c r="G6" i="4"/>
  <c r="G7" i="4" s="1"/>
  <c r="H6" i="4"/>
  <c r="H7" i="4" s="1"/>
  <c r="I6" i="4"/>
  <c r="I8" i="4" s="1"/>
  <c r="G28" i="5"/>
  <c r="E38" i="4"/>
  <c r="C38" i="4"/>
  <c r="H28" i="4"/>
  <c r="F23" i="4"/>
  <c r="C23" i="4"/>
  <c r="E18" i="4"/>
  <c r="B18" i="4"/>
  <c r="G8" i="4"/>
  <c r="F8" i="4"/>
  <c r="E37" i="4"/>
  <c r="C37" i="4"/>
  <c r="B37" i="4"/>
  <c r="B32" i="4"/>
  <c r="C22" i="4"/>
  <c r="B22" i="4"/>
  <c r="G17" i="4"/>
  <c r="B17" i="4"/>
  <c r="B42" i="2"/>
  <c r="B37" i="2"/>
  <c r="B32" i="2"/>
  <c r="F27" i="2"/>
  <c r="B27" i="2"/>
  <c r="B22" i="2"/>
  <c r="B17" i="2"/>
  <c r="B12" i="2"/>
  <c r="B7" i="2"/>
  <c r="B43" i="2"/>
  <c r="B38" i="2"/>
  <c r="B33" i="2"/>
  <c r="F28" i="2"/>
  <c r="B28" i="2"/>
  <c r="B23" i="2"/>
  <c r="B18" i="2"/>
  <c r="B13" i="2"/>
  <c r="B8" i="2"/>
  <c r="I27" i="4" l="1"/>
  <c r="H23" i="4"/>
  <c r="D32" i="4"/>
  <c r="B28" i="4"/>
  <c r="I7" i="4"/>
  <c r="D37" i="4"/>
  <c r="D17" i="4"/>
  <c r="C32" i="4"/>
  <c r="H8" i="4"/>
  <c r="B13" i="4"/>
  <c r="C28" i="4"/>
  <c r="E13" i="4"/>
  <c r="E22" i="4"/>
  <c r="D12" i="4"/>
  <c r="F18" i="4"/>
  <c r="I18" i="4"/>
  <c r="G33" i="4"/>
  <c r="I12" i="4"/>
  <c r="D8" i="4"/>
  <c r="U34" i="7"/>
  <c r="AJ34" i="7"/>
  <c r="U35" i="7"/>
  <c r="U37" i="7"/>
  <c r="Z34" i="7"/>
  <c r="AO34" i="7"/>
  <c r="U32" i="7"/>
  <c r="Z32" i="7"/>
  <c r="AE32" i="7"/>
  <c r="AJ32" i="7"/>
  <c r="AO32" i="7"/>
  <c r="AO20" i="7"/>
  <c r="U33" i="7"/>
  <c r="Z33" i="7"/>
  <c r="AE33" i="7"/>
  <c r="AJ33" i="7"/>
  <c r="AO33" i="7"/>
  <c r="AE34" i="7"/>
  <c r="AO35" i="7"/>
  <c r="U36" i="7"/>
  <c r="Z36" i="7"/>
  <c r="AE36" i="7"/>
  <c r="AJ36" i="7"/>
  <c r="AO36" i="7"/>
  <c r="Z37" i="7"/>
  <c r="AE37" i="7"/>
  <c r="AJ37" i="7"/>
  <c r="AO37" i="7"/>
  <c r="U38" i="7"/>
  <c r="Z38" i="7"/>
  <c r="AE38" i="7"/>
  <c r="AJ38" i="7"/>
  <c r="AO38" i="7"/>
  <c r="U39" i="7"/>
  <c r="E27" i="4"/>
  <c r="F32" i="4"/>
  <c r="C12" i="4"/>
  <c r="C17" i="4"/>
  <c r="D22" i="4"/>
  <c r="F13" i="4"/>
  <c r="D28" i="4"/>
  <c r="E33" i="4"/>
  <c r="F38" i="4"/>
  <c r="E7" i="4"/>
  <c r="C8" i="4"/>
  <c r="G38" i="4"/>
  <c r="I37" i="4"/>
  <c r="AO27" i="7"/>
  <c r="AO4" i="7"/>
  <c r="AO12" i="7"/>
  <c r="AO5" i="7"/>
  <c r="AO13" i="7"/>
  <c r="AO21" i="7"/>
  <c r="AE26" i="7"/>
  <c r="AO6" i="7"/>
  <c r="AO14" i="7"/>
  <c r="AO22" i="7"/>
  <c r="AO23" i="7"/>
  <c r="AO31" i="7"/>
  <c r="AO8" i="7"/>
  <c r="AO16" i="7"/>
  <c r="AO24" i="7"/>
  <c r="AO9" i="7"/>
  <c r="AO17" i="7"/>
  <c r="AO25" i="7"/>
  <c r="AO10" i="7"/>
  <c r="AO18" i="7"/>
  <c r="AO26" i="7"/>
  <c r="AO42" i="7"/>
  <c r="AO11" i="7"/>
  <c r="AO19" i="7"/>
  <c r="AJ4" i="7"/>
  <c r="AJ28" i="7"/>
  <c r="AE18" i="7"/>
  <c r="AJ5" i="7"/>
  <c r="AJ13" i="7"/>
  <c r="AJ21" i="7"/>
  <c r="AJ29" i="7"/>
  <c r="AE12" i="7"/>
  <c r="AJ12" i="7"/>
  <c r="AJ20" i="7"/>
  <c r="AE20" i="7"/>
  <c r="AJ6" i="7"/>
  <c r="AJ14" i="7"/>
  <c r="AJ22" i="7"/>
  <c r="AJ30" i="7"/>
  <c r="AJ7" i="7"/>
  <c r="AJ15" i="7"/>
  <c r="AJ23" i="7"/>
  <c r="AJ31" i="7"/>
  <c r="Z28" i="7"/>
  <c r="AJ8" i="7"/>
  <c r="AJ16" i="7"/>
  <c r="AJ24" i="7"/>
  <c r="AJ40" i="7"/>
  <c r="AE28" i="7"/>
  <c r="AJ9" i="7"/>
  <c r="AJ17" i="7"/>
  <c r="AJ25" i="7"/>
  <c r="AJ41" i="7"/>
  <c r="AE4" i="7"/>
  <c r="AE42" i="7"/>
  <c r="AJ10" i="7"/>
  <c r="AJ26" i="7"/>
  <c r="AJ42" i="7"/>
  <c r="AE10" i="7"/>
  <c r="AJ11" i="7"/>
  <c r="AJ19" i="7"/>
  <c r="U7" i="7"/>
  <c r="AE5" i="7"/>
  <c r="AE13" i="7"/>
  <c r="AE21" i="7"/>
  <c r="AE29" i="7"/>
  <c r="Z4" i="7"/>
  <c r="AE6" i="7"/>
  <c r="AE14" i="7"/>
  <c r="AE22" i="7"/>
  <c r="AE30" i="7"/>
  <c r="Z12" i="7"/>
  <c r="AE7" i="7"/>
  <c r="AE15" i="7"/>
  <c r="AE23" i="7"/>
  <c r="AE31" i="7"/>
  <c r="Z20" i="7"/>
  <c r="AE8" i="7"/>
  <c r="AE16" i="7"/>
  <c r="AE24" i="7"/>
  <c r="AE40" i="7"/>
  <c r="AE9" i="7"/>
  <c r="AE17" i="7"/>
  <c r="AE25" i="7"/>
  <c r="AE41" i="7"/>
  <c r="P5" i="7"/>
  <c r="AE11" i="7"/>
  <c r="AE19" i="7"/>
  <c r="U11" i="7"/>
  <c r="Z5" i="7"/>
  <c r="Z13" i="7"/>
  <c r="Z21" i="7"/>
  <c r="Z29" i="7"/>
  <c r="U15" i="7"/>
  <c r="Z6" i="7"/>
  <c r="Z14" i="7"/>
  <c r="Z22" i="7"/>
  <c r="U19" i="7"/>
  <c r="Z7" i="7"/>
  <c r="Z15" i="7"/>
  <c r="Z23" i="7"/>
  <c r="Z31" i="7"/>
  <c r="U23" i="7"/>
  <c r="Z8" i="7"/>
  <c r="Z16" i="7"/>
  <c r="Z24" i="7"/>
  <c r="Z40" i="7"/>
  <c r="U27" i="7"/>
  <c r="Z9" i="7"/>
  <c r="Z17" i="7"/>
  <c r="Z25" i="7"/>
  <c r="Z41" i="7"/>
  <c r="P25" i="7"/>
  <c r="U31" i="7"/>
  <c r="Z10" i="7"/>
  <c r="Z18" i="7"/>
  <c r="Z26" i="7"/>
  <c r="Z42" i="7"/>
  <c r="U43" i="7"/>
  <c r="Z11" i="7"/>
  <c r="Z19" i="7"/>
  <c r="Z43" i="7"/>
  <c r="K4" i="7"/>
  <c r="U12" i="7"/>
  <c r="U28" i="7"/>
  <c r="K29" i="7"/>
  <c r="P20" i="7"/>
  <c r="U5" i="7"/>
  <c r="U13" i="7"/>
  <c r="U21" i="7"/>
  <c r="U29" i="7"/>
  <c r="P19" i="7"/>
  <c r="U4" i="7"/>
  <c r="U20" i="7"/>
  <c r="P4" i="7"/>
  <c r="P21" i="7"/>
  <c r="U6" i="7"/>
  <c r="U14" i="7"/>
  <c r="U22" i="7"/>
  <c r="U30" i="7"/>
  <c r="P9" i="7"/>
  <c r="P27" i="7"/>
  <c r="U8" i="7"/>
  <c r="U16" i="7"/>
  <c r="U24" i="7"/>
  <c r="U40" i="7"/>
  <c r="P11" i="7"/>
  <c r="P28" i="7"/>
  <c r="U9" i="7"/>
  <c r="U17" i="7"/>
  <c r="U25" i="7"/>
  <c r="U41" i="7"/>
  <c r="P12" i="7"/>
  <c r="P29" i="7"/>
  <c r="U10" i="7"/>
  <c r="U18" i="7"/>
  <c r="U26" i="7"/>
  <c r="U42" i="7"/>
  <c r="P13" i="7"/>
  <c r="K12" i="7"/>
  <c r="P6" i="7"/>
  <c r="P14" i="7"/>
  <c r="P22" i="7"/>
  <c r="P30" i="7"/>
  <c r="K13" i="7"/>
  <c r="P7" i="7"/>
  <c r="P15" i="7"/>
  <c r="P23" i="7"/>
  <c r="P31" i="7"/>
  <c r="K20" i="7"/>
  <c r="P8" i="7"/>
  <c r="P16" i="7"/>
  <c r="P24" i="7"/>
  <c r="K21" i="7"/>
  <c r="P17" i="7"/>
  <c r="F30" i="7"/>
  <c r="K28" i="7"/>
  <c r="P10" i="7"/>
  <c r="P18" i="7"/>
  <c r="P26" i="7"/>
  <c r="F12" i="7"/>
  <c r="K6" i="7"/>
  <c r="K14" i="7"/>
  <c r="K22" i="7"/>
  <c r="K30" i="7"/>
  <c r="K5" i="7"/>
  <c r="F4" i="7"/>
  <c r="K8" i="7"/>
  <c r="K16" i="7"/>
  <c r="K24" i="7"/>
  <c r="F14" i="7"/>
  <c r="K9" i="7"/>
  <c r="K17" i="7"/>
  <c r="K25" i="7"/>
  <c r="F28" i="7"/>
  <c r="K10" i="7"/>
  <c r="K18" i="7"/>
  <c r="K26" i="7"/>
  <c r="F20" i="7"/>
  <c r="F5" i="7"/>
  <c r="F13" i="7"/>
  <c r="F21" i="7"/>
  <c r="F29" i="7"/>
  <c r="F6" i="7"/>
  <c r="F22" i="7"/>
  <c r="G43" i="7"/>
  <c r="F8" i="7"/>
  <c r="F16" i="7"/>
  <c r="F24" i="7"/>
  <c r="F9" i="7"/>
  <c r="F17" i="7"/>
  <c r="F25" i="7"/>
  <c r="F10" i="7"/>
  <c r="F18" i="7"/>
  <c r="F26" i="7"/>
  <c r="I11" i="7"/>
  <c r="I27" i="7"/>
  <c r="D27" i="7"/>
  <c r="E27" i="7" s="1"/>
  <c r="D31" i="7"/>
  <c r="E31" i="7" s="1"/>
  <c r="N40" i="7"/>
  <c r="O40" i="7" s="1"/>
  <c r="D15" i="7"/>
  <c r="E15" i="7" s="1"/>
  <c r="I7" i="7"/>
  <c r="J7" i="7" s="1"/>
  <c r="I19" i="7"/>
  <c r="I23" i="7"/>
  <c r="J23" i="7" s="1"/>
  <c r="D11" i="7"/>
  <c r="E11" i="7" s="1"/>
  <c r="D19" i="7"/>
  <c r="I31" i="7"/>
  <c r="J31" i="7" s="1"/>
  <c r="D23" i="7"/>
  <c r="F23" i="7" s="1"/>
  <c r="E7" i="7"/>
  <c r="C43" i="7"/>
  <c r="I42" i="7"/>
  <c r="J42" i="7" s="1"/>
  <c r="D40" i="7"/>
  <c r="E40" i="7" s="1"/>
  <c r="I15" i="7"/>
  <c r="J15" i="7" s="1"/>
  <c r="H43" i="7"/>
  <c r="I41" i="7"/>
  <c r="J41" i="7" s="1"/>
  <c r="B43" i="7"/>
  <c r="N42" i="7"/>
  <c r="O42" i="7" s="1"/>
  <c r="I40" i="7"/>
  <c r="D42" i="7"/>
  <c r="E42" i="7" s="1"/>
  <c r="N41" i="7"/>
  <c r="D41" i="7"/>
  <c r="H38" i="4"/>
  <c r="H33" i="4"/>
  <c r="I33" i="4"/>
  <c r="G27" i="4"/>
  <c r="F27" i="4"/>
  <c r="I23" i="4"/>
  <c r="G22" i="4"/>
  <c r="H17" i="4"/>
  <c r="G13" i="4"/>
  <c r="H13" i="4"/>
  <c r="B8" i="4"/>
  <c r="O41" i="7" l="1"/>
  <c r="P41" i="7"/>
  <c r="K31" i="7"/>
  <c r="P42" i="7"/>
  <c r="K15" i="7"/>
  <c r="P40" i="7"/>
  <c r="K7" i="7"/>
  <c r="J40" i="7"/>
  <c r="K40" i="7"/>
  <c r="J27" i="7"/>
  <c r="K27" i="7"/>
  <c r="J19" i="7"/>
  <c r="K19" i="7"/>
  <c r="K23" i="7"/>
  <c r="K42" i="7"/>
  <c r="J11" i="7"/>
  <c r="K11" i="7"/>
  <c r="F11" i="7"/>
  <c r="K41" i="7"/>
  <c r="F27" i="7"/>
  <c r="F40" i="7"/>
  <c r="E19" i="7"/>
  <c r="F19" i="7"/>
  <c r="F31" i="7"/>
  <c r="E41" i="7"/>
  <c r="F41" i="7"/>
  <c r="F15" i="7"/>
  <c r="F42" i="7"/>
  <c r="D43" i="7"/>
  <c r="E43" i="7" s="1"/>
  <c r="E23" i="7"/>
  <c r="I43" i="7"/>
  <c r="J43" i="7" s="1"/>
  <c r="F43" i="7" l="1"/>
  <c r="K43" i="7"/>
  <c r="AL26" i="18" l="1"/>
  <c r="AK26" i="18"/>
  <c r="AL25" i="18"/>
  <c r="AK25" i="18"/>
  <c r="AL21" i="18"/>
  <c r="AK21" i="18"/>
  <c r="AM20" i="18"/>
  <c r="AM19" i="18"/>
  <c r="AM21" i="18" l="1"/>
  <c r="AM33" i="13" l="1"/>
  <c r="AM16" i="13"/>
  <c r="AO16" i="13" s="1"/>
  <c r="AL43" i="13"/>
  <c r="AK43" i="13"/>
  <c r="AL39" i="13"/>
  <c r="AK39" i="13"/>
  <c r="AL35" i="13"/>
  <c r="AK35" i="13"/>
  <c r="AL31" i="13"/>
  <c r="AK31" i="13"/>
  <c r="AL27" i="13"/>
  <c r="AK27" i="13"/>
  <c r="AL23" i="13"/>
  <c r="AK23" i="13"/>
  <c r="AL19" i="13"/>
  <c r="AK19" i="13"/>
  <c r="AL15" i="13"/>
  <c r="AK15" i="13"/>
  <c r="AL11" i="13"/>
  <c r="AK11" i="13"/>
  <c r="AL7" i="13"/>
  <c r="AK7" i="13"/>
  <c r="AM36" i="11"/>
  <c r="AO36" i="11" s="1"/>
  <c r="AM26" i="11"/>
  <c r="AO26" i="11" s="1"/>
  <c r="AM25" i="11"/>
  <c r="AO25" i="11" s="1"/>
  <c r="AM24" i="11"/>
  <c r="AO24" i="11" s="1"/>
  <c r="AM22" i="11"/>
  <c r="AO22" i="11" s="1"/>
  <c r="AM21" i="11"/>
  <c r="AO21" i="11" s="1"/>
  <c r="AM20" i="11"/>
  <c r="AO20" i="11" s="1"/>
  <c r="AM18" i="11"/>
  <c r="AO18" i="11" s="1"/>
  <c r="AM17" i="11"/>
  <c r="AO17" i="11" s="1"/>
  <c r="AM16" i="11"/>
  <c r="AO16" i="11" s="1"/>
  <c r="AM14" i="11"/>
  <c r="AO14" i="11" s="1"/>
  <c r="AM13" i="11"/>
  <c r="AO13" i="11" s="1"/>
  <c r="AM12" i="11"/>
  <c r="AO12" i="11" s="1"/>
  <c r="AM35" i="11"/>
  <c r="AO35" i="11" s="1"/>
  <c r="AM11" i="11"/>
  <c r="AO11" i="11" s="1"/>
  <c r="I21" i="3"/>
  <c r="I23" i="3" s="1"/>
  <c r="AO33" i="13" l="1"/>
  <c r="AN33" i="13"/>
  <c r="AM7" i="13"/>
  <c r="AO7" i="13" s="1"/>
  <c r="AM27" i="13"/>
  <c r="AO27" i="13" s="1"/>
  <c r="AM39" i="13"/>
  <c r="AO39" i="13" s="1"/>
  <c r="AM31" i="13"/>
  <c r="AO31" i="13" s="1"/>
  <c r="AM43" i="13"/>
  <c r="AO43" i="13" s="1"/>
  <c r="AM35" i="13"/>
  <c r="AO35" i="13" s="1"/>
  <c r="AM23" i="13"/>
  <c r="AO23" i="13" s="1"/>
  <c r="AM19" i="13"/>
  <c r="AO19" i="13" s="1"/>
  <c r="AM15" i="13"/>
  <c r="AO15" i="13" s="1"/>
  <c r="AM11" i="13"/>
  <c r="AO11" i="13" s="1"/>
  <c r="AN39" i="13" l="1"/>
  <c r="AN35" i="13"/>
  <c r="I6" i="2"/>
  <c r="I8" i="2" s="1"/>
  <c r="H26" i="1" l="1"/>
  <c r="H28" i="1" s="1"/>
  <c r="I26" i="1"/>
  <c r="I21" i="1"/>
  <c r="I23" i="1" s="1"/>
  <c r="I16" i="1"/>
  <c r="I18" i="1" s="1"/>
  <c r="AM33" i="29"/>
  <c r="AL33" i="29"/>
  <c r="AK33" i="29"/>
  <c r="AN32" i="29"/>
  <c r="AP32" i="29" s="1"/>
  <c r="AN31" i="29"/>
  <c r="AP31" i="29" s="1"/>
  <c r="AM30" i="29"/>
  <c r="AL30" i="29"/>
  <c r="AK30" i="29"/>
  <c r="AN29" i="29"/>
  <c r="AO29" i="29" s="1"/>
  <c r="AN28" i="29"/>
  <c r="AO28" i="29" s="1"/>
  <c r="AM27" i="29"/>
  <c r="AL27" i="29"/>
  <c r="AK27" i="29"/>
  <c r="AN26" i="29"/>
  <c r="AQ26" i="29" s="1"/>
  <c r="AN25" i="29"/>
  <c r="AO25" i="29" s="1"/>
  <c r="AM24" i="29"/>
  <c r="AL24" i="29"/>
  <c r="AK24" i="29"/>
  <c r="AN23" i="29"/>
  <c r="AQ23" i="29" s="1"/>
  <c r="AN22" i="29"/>
  <c r="AQ22" i="29" s="1"/>
  <c r="AM21" i="29"/>
  <c r="AL21" i="29"/>
  <c r="AK21" i="29"/>
  <c r="AN20" i="29"/>
  <c r="AO20" i="29" s="1"/>
  <c r="AN19" i="29"/>
  <c r="AP19" i="29" s="1"/>
  <c r="AM18" i="29"/>
  <c r="AL18" i="29"/>
  <c r="AK18" i="29"/>
  <c r="AN17" i="29"/>
  <c r="AQ17" i="29" s="1"/>
  <c r="AN16" i="29"/>
  <c r="AO16" i="29" s="1"/>
  <c r="AM15" i="29"/>
  <c r="AL15" i="29"/>
  <c r="AK15" i="29"/>
  <c r="AN14" i="29"/>
  <c r="AQ14" i="29" s="1"/>
  <c r="AN13" i="29"/>
  <c r="AQ13" i="29" s="1"/>
  <c r="AM12" i="29"/>
  <c r="AL12" i="29"/>
  <c r="AK12" i="29"/>
  <c r="AN11" i="29"/>
  <c r="AQ11" i="29" s="1"/>
  <c r="AN10" i="29"/>
  <c r="AQ10" i="29" s="1"/>
  <c r="AM9" i="29"/>
  <c r="AL9" i="29"/>
  <c r="AK9" i="29"/>
  <c r="AN8" i="29"/>
  <c r="AP8" i="29" s="1"/>
  <c r="AN7" i="29"/>
  <c r="AO7" i="29" s="1"/>
  <c r="AM6" i="29"/>
  <c r="AL6" i="29"/>
  <c r="AK6" i="29"/>
  <c r="AN5" i="29"/>
  <c r="AO5" i="29" s="1"/>
  <c r="AN4" i="29"/>
  <c r="AP4" i="29" s="1"/>
  <c r="AF33" i="29"/>
  <c r="AE33" i="29"/>
  <c r="AD33" i="29"/>
  <c r="Y33" i="29"/>
  <c r="X33" i="29"/>
  <c r="W33" i="29"/>
  <c r="AG32" i="29"/>
  <c r="AI32" i="29" s="1"/>
  <c r="Z32" i="29"/>
  <c r="AB32" i="29" s="1"/>
  <c r="R32" i="29"/>
  <c r="Q32" i="29"/>
  <c r="P32" i="29"/>
  <c r="K32" i="29"/>
  <c r="J32" i="29"/>
  <c r="I32" i="29"/>
  <c r="AG31" i="29"/>
  <c r="AJ31" i="29" s="1"/>
  <c r="Z31" i="29"/>
  <c r="AC31" i="29" s="1"/>
  <c r="R31" i="29"/>
  <c r="Q31" i="29"/>
  <c r="P31" i="29"/>
  <c r="K31" i="29"/>
  <c r="J31" i="29"/>
  <c r="I31" i="29"/>
  <c r="AF30" i="29"/>
  <c r="AE30" i="29"/>
  <c r="AD30" i="29"/>
  <c r="Y30" i="29"/>
  <c r="X30" i="29"/>
  <c r="W30" i="29"/>
  <c r="R30" i="29"/>
  <c r="Q30" i="29"/>
  <c r="P30" i="29"/>
  <c r="K30" i="29"/>
  <c r="J30" i="29"/>
  <c r="I30" i="29"/>
  <c r="AG29" i="29"/>
  <c r="AJ29" i="29" s="1"/>
  <c r="Z29" i="29"/>
  <c r="AC29" i="29" s="1"/>
  <c r="S29" i="29"/>
  <c r="V29" i="29" s="1"/>
  <c r="L29" i="29"/>
  <c r="O29" i="29" s="1"/>
  <c r="AG28" i="29"/>
  <c r="AJ28" i="29" s="1"/>
  <c r="Z28" i="29"/>
  <c r="AB28" i="29" s="1"/>
  <c r="S28" i="29"/>
  <c r="U28" i="29" s="1"/>
  <c r="L28" i="29"/>
  <c r="N28" i="29" s="1"/>
  <c r="AF27" i="29"/>
  <c r="AE27" i="29"/>
  <c r="AD27" i="29"/>
  <c r="Y27" i="29"/>
  <c r="X27" i="29"/>
  <c r="W27" i="29"/>
  <c r="R27" i="29"/>
  <c r="Q27" i="29"/>
  <c r="P27" i="29"/>
  <c r="K27" i="29"/>
  <c r="J27" i="29"/>
  <c r="I27" i="29"/>
  <c r="AG26" i="29"/>
  <c r="AI26" i="29" s="1"/>
  <c r="Z26" i="29"/>
  <c r="AA26" i="29" s="1"/>
  <c r="S26" i="29"/>
  <c r="V26" i="29" s="1"/>
  <c r="L26" i="29"/>
  <c r="M26" i="29" s="1"/>
  <c r="AG25" i="29"/>
  <c r="AH25" i="29" s="1"/>
  <c r="Z25" i="29"/>
  <c r="AB25" i="29" s="1"/>
  <c r="S25" i="29"/>
  <c r="T25" i="29" s="1"/>
  <c r="L25" i="29"/>
  <c r="O25" i="29" s="1"/>
  <c r="AF24" i="29"/>
  <c r="AE24" i="29"/>
  <c r="AD24" i="29"/>
  <c r="Y24" i="29"/>
  <c r="X24" i="29"/>
  <c r="W24" i="29"/>
  <c r="R24" i="29"/>
  <c r="Q24" i="29"/>
  <c r="P24" i="29"/>
  <c r="K24" i="29"/>
  <c r="J24" i="29"/>
  <c r="I24" i="29"/>
  <c r="AG23" i="29"/>
  <c r="AH23" i="29" s="1"/>
  <c r="Z23" i="29"/>
  <c r="AC23" i="29" s="1"/>
  <c r="S23" i="29"/>
  <c r="T23" i="29" s="1"/>
  <c r="L23" i="29"/>
  <c r="O23" i="29" s="1"/>
  <c r="AG22" i="29"/>
  <c r="AJ22" i="29" s="1"/>
  <c r="Z22" i="29"/>
  <c r="AB22" i="29" s="1"/>
  <c r="S22" i="29"/>
  <c r="V22" i="29" s="1"/>
  <c r="L22" i="29"/>
  <c r="M22" i="29" s="1"/>
  <c r="AF21" i="29"/>
  <c r="AE21" i="29"/>
  <c r="AD21" i="29"/>
  <c r="Y21" i="29"/>
  <c r="X21" i="29"/>
  <c r="W21" i="29"/>
  <c r="R21" i="29"/>
  <c r="Q21" i="29"/>
  <c r="P21" i="29"/>
  <c r="K21" i="29"/>
  <c r="J21" i="29"/>
  <c r="I21" i="29"/>
  <c r="AG20" i="29"/>
  <c r="AJ20" i="29" s="1"/>
  <c r="Z20" i="29"/>
  <c r="S20" i="29"/>
  <c r="V20" i="29" s="1"/>
  <c r="L20" i="29"/>
  <c r="AG19" i="29"/>
  <c r="Z19" i="29"/>
  <c r="AC19" i="29" s="1"/>
  <c r="S19" i="29"/>
  <c r="L19" i="29"/>
  <c r="O19" i="29" s="1"/>
  <c r="AF18" i="29"/>
  <c r="AE18" i="29"/>
  <c r="AD18" i="29"/>
  <c r="Y18" i="29"/>
  <c r="X18" i="29"/>
  <c r="W18" i="29"/>
  <c r="R18" i="29"/>
  <c r="Q18" i="29"/>
  <c r="P18" i="29"/>
  <c r="K18" i="29"/>
  <c r="J18" i="29"/>
  <c r="I18" i="29"/>
  <c r="AG17" i="29"/>
  <c r="AJ17" i="29" s="1"/>
  <c r="Z17" i="29"/>
  <c r="AB17" i="29" s="1"/>
  <c r="S17" i="29"/>
  <c r="V17" i="29" s="1"/>
  <c r="L17" i="29"/>
  <c r="N17" i="29" s="1"/>
  <c r="AG16" i="29"/>
  <c r="AI16" i="29" s="1"/>
  <c r="Z16" i="29"/>
  <c r="AC16" i="29" s="1"/>
  <c r="S16" i="29"/>
  <c r="U16" i="29" s="1"/>
  <c r="L16" i="29"/>
  <c r="O16" i="29" s="1"/>
  <c r="AF15" i="29"/>
  <c r="AE15" i="29"/>
  <c r="AD15" i="29"/>
  <c r="Y15" i="29"/>
  <c r="X15" i="29"/>
  <c r="W15" i="29"/>
  <c r="R15" i="29"/>
  <c r="Q15" i="29"/>
  <c r="P15" i="29"/>
  <c r="K15" i="29"/>
  <c r="J15" i="29"/>
  <c r="I15" i="29"/>
  <c r="AG14" i="29"/>
  <c r="AJ14" i="29" s="1"/>
  <c r="Z14" i="29"/>
  <c r="AC14" i="29" s="1"/>
  <c r="S14" i="29"/>
  <c r="T14" i="29" s="1"/>
  <c r="L14" i="29"/>
  <c r="N14" i="29" s="1"/>
  <c r="AG13" i="29"/>
  <c r="AI13" i="29" s="1"/>
  <c r="Z13" i="29"/>
  <c r="AA13" i="29" s="1"/>
  <c r="S13" i="29"/>
  <c r="V13" i="29" s="1"/>
  <c r="L13" i="29"/>
  <c r="O13" i="29" s="1"/>
  <c r="AF12" i="29"/>
  <c r="AE12" i="29"/>
  <c r="AD12" i="29"/>
  <c r="Y12" i="29"/>
  <c r="X12" i="29"/>
  <c r="W12" i="29"/>
  <c r="R12" i="29"/>
  <c r="Q12" i="29"/>
  <c r="P12" i="29"/>
  <c r="K12" i="29"/>
  <c r="J12" i="29"/>
  <c r="I12" i="29"/>
  <c r="AG11" i="29"/>
  <c r="AJ11" i="29" s="1"/>
  <c r="Z11" i="29"/>
  <c r="AC11" i="29" s="1"/>
  <c r="S11" i="29"/>
  <c r="V11" i="29" s="1"/>
  <c r="L11" i="29"/>
  <c r="M11" i="29" s="1"/>
  <c r="AG10" i="29"/>
  <c r="AI10" i="29" s="1"/>
  <c r="Z10" i="29"/>
  <c r="AC10" i="29" s="1"/>
  <c r="S10" i="29"/>
  <c r="T10" i="29" s="1"/>
  <c r="L10" i="29"/>
  <c r="O10" i="29" s="1"/>
  <c r="AF9" i="29"/>
  <c r="AE9" i="29"/>
  <c r="AD9" i="29"/>
  <c r="Y9" i="29"/>
  <c r="X9" i="29"/>
  <c r="W9" i="29"/>
  <c r="R9" i="29"/>
  <c r="Q9" i="29"/>
  <c r="P9" i="29"/>
  <c r="K9" i="29"/>
  <c r="J9" i="29"/>
  <c r="I9" i="29"/>
  <c r="AG8" i="29"/>
  <c r="AI8" i="29" s="1"/>
  <c r="Z8" i="29"/>
  <c r="AC8" i="29" s="1"/>
  <c r="S8" i="29"/>
  <c r="L8" i="29"/>
  <c r="O8" i="29" s="1"/>
  <c r="AG7" i="29"/>
  <c r="AJ7" i="29" s="1"/>
  <c r="Z7" i="29"/>
  <c r="S7" i="29"/>
  <c r="V7" i="29" s="1"/>
  <c r="L7" i="29"/>
  <c r="N7" i="29" s="1"/>
  <c r="AF6" i="29"/>
  <c r="AE6" i="29"/>
  <c r="AD6" i="29"/>
  <c r="Y6" i="29"/>
  <c r="X6" i="29"/>
  <c r="W6" i="29"/>
  <c r="R6" i="29"/>
  <c r="Q6" i="29"/>
  <c r="P6" i="29"/>
  <c r="K6" i="29"/>
  <c r="J6" i="29"/>
  <c r="I6" i="29"/>
  <c r="AG5" i="29"/>
  <c r="AI5" i="29" s="1"/>
  <c r="Z5" i="29"/>
  <c r="AB5" i="29" s="1"/>
  <c r="S5" i="29"/>
  <c r="U5" i="29" s="1"/>
  <c r="L5" i="29"/>
  <c r="N5" i="29" s="1"/>
  <c r="AG4" i="29"/>
  <c r="AI4" i="29" s="1"/>
  <c r="Z4" i="29"/>
  <c r="AB4" i="29" s="1"/>
  <c r="S4" i="29"/>
  <c r="U4" i="29" s="1"/>
  <c r="L4" i="29"/>
  <c r="N4" i="29" s="1"/>
  <c r="AL24" i="18"/>
  <c r="AK24" i="18"/>
  <c r="AM23" i="18"/>
  <c r="AM22" i="18"/>
  <c r="AL18" i="18"/>
  <c r="AK18" i="18"/>
  <c r="AM17" i="18"/>
  <c r="AM16" i="18"/>
  <c r="AL15" i="18"/>
  <c r="AK15" i="18"/>
  <c r="AM14" i="18"/>
  <c r="AM13" i="18"/>
  <c r="AO13" i="18" s="1"/>
  <c r="AL12" i="18"/>
  <c r="AK12" i="18"/>
  <c r="AM11" i="18"/>
  <c r="AM10" i="18"/>
  <c r="AO10" i="18" s="1"/>
  <c r="AL9" i="18"/>
  <c r="AK9" i="18"/>
  <c r="AM8" i="18"/>
  <c r="AM7" i="18"/>
  <c r="AL6" i="18"/>
  <c r="AK6" i="18"/>
  <c r="AM5" i="18"/>
  <c r="AM4" i="18"/>
  <c r="AL34" i="17"/>
  <c r="AK34" i="17"/>
  <c r="AL33" i="17"/>
  <c r="AK33" i="17"/>
  <c r="AL32" i="17"/>
  <c r="AK32" i="17"/>
  <c r="AL31" i="17"/>
  <c r="AK31" i="17"/>
  <c r="AM30" i="17"/>
  <c r="AM29" i="17"/>
  <c r="AM28" i="17"/>
  <c r="AL27" i="17"/>
  <c r="AK27" i="17"/>
  <c r="AM26" i="17"/>
  <c r="AM25" i="17"/>
  <c r="AM24" i="17"/>
  <c r="AL23" i="17"/>
  <c r="AK23" i="17"/>
  <c r="AM22" i="17"/>
  <c r="AM21" i="17"/>
  <c r="AM20" i="17"/>
  <c r="AL19" i="17"/>
  <c r="AK19" i="17"/>
  <c r="AM18" i="17"/>
  <c r="AM17" i="17"/>
  <c r="AM16" i="17"/>
  <c r="AL15" i="17"/>
  <c r="AK15" i="17"/>
  <c r="AM14" i="17"/>
  <c r="AM13" i="17"/>
  <c r="AM12" i="17"/>
  <c r="AL11" i="17"/>
  <c r="AK11" i="17"/>
  <c r="AM10" i="17"/>
  <c r="AM9" i="17"/>
  <c r="AM8" i="17"/>
  <c r="AL7" i="17"/>
  <c r="AK7" i="17"/>
  <c r="AM6" i="17"/>
  <c r="AM5" i="17"/>
  <c r="AM4" i="17"/>
  <c r="X27" i="9"/>
  <c r="W27" i="9"/>
  <c r="Y26" i="9"/>
  <c r="Y25" i="9"/>
  <c r="X24" i="9"/>
  <c r="W24" i="9"/>
  <c r="Y23" i="9"/>
  <c r="Y22" i="9"/>
  <c r="X21" i="9"/>
  <c r="W21" i="9"/>
  <c r="Y20" i="9"/>
  <c r="Y19" i="9"/>
  <c r="X18" i="9"/>
  <c r="W18" i="9"/>
  <c r="Y17" i="9"/>
  <c r="Y16" i="9"/>
  <c r="X15" i="9"/>
  <c r="W15" i="9"/>
  <c r="Y14" i="9"/>
  <c r="Y13" i="9"/>
  <c r="X12" i="9"/>
  <c r="W12" i="9"/>
  <c r="Y11" i="9"/>
  <c r="Y10" i="9"/>
  <c r="X9" i="9"/>
  <c r="W9" i="9"/>
  <c r="Y8" i="9"/>
  <c r="Y7" i="9"/>
  <c r="X6" i="9"/>
  <c r="W6" i="9"/>
  <c r="Y5" i="9"/>
  <c r="Y4" i="9"/>
  <c r="AB43" i="28"/>
  <c r="AA43" i="28"/>
  <c r="AC42" i="28"/>
  <c r="AC41" i="28"/>
  <c r="AC40" i="28"/>
  <c r="AB39" i="28"/>
  <c r="AA39" i="28"/>
  <c r="AC38" i="28"/>
  <c r="AC37" i="28"/>
  <c r="AC36" i="28"/>
  <c r="AB35" i="28"/>
  <c r="AA35" i="28"/>
  <c r="AC34" i="28"/>
  <c r="AC33" i="28"/>
  <c r="AC32" i="28"/>
  <c r="AE32" i="28" s="1"/>
  <c r="AB31" i="28"/>
  <c r="AA31" i="28"/>
  <c r="AC30" i="28"/>
  <c r="AC29" i="28"/>
  <c r="AC28" i="28"/>
  <c r="AE28" i="28" s="1"/>
  <c r="AB27" i="28"/>
  <c r="AA27" i="28"/>
  <c r="AC26" i="28"/>
  <c r="AC25" i="28"/>
  <c r="AC24" i="28"/>
  <c r="AB23" i="28"/>
  <c r="AA23" i="28"/>
  <c r="AC22" i="28"/>
  <c r="AC21" i="28"/>
  <c r="AE21" i="28" s="1"/>
  <c r="AC20" i="28"/>
  <c r="AB19" i="28"/>
  <c r="AA19" i="28"/>
  <c r="AC18" i="28"/>
  <c r="AC17" i="28"/>
  <c r="AC16" i="28"/>
  <c r="AB15" i="28"/>
  <c r="AA15" i="28"/>
  <c r="AC14" i="28"/>
  <c r="AC13" i="28"/>
  <c r="AC12" i="28"/>
  <c r="AE12" i="28" s="1"/>
  <c r="AB11" i="28"/>
  <c r="AA11" i="28"/>
  <c r="AC10" i="28"/>
  <c r="AC9" i="28"/>
  <c r="AC8" i="28"/>
  <c r="AE8" i="28" s="1"/>
  <c r="AB7" i="28"/>
  <c r="AA7" i="28"/>
  <c r="AC6" i="28"/>
  <c r="AC5" i="28"/>
  <c r="AC4" i="28"/>
  <c r="W43" i="28"/>
  <c r="V43" i="28"/>
  <c r="R43" i="28"/>
  <c r="Q43" i="28"/>
  <c r="M43" i="28"/>
  <c r="L43" i="28"/>
  <c r="H43" i="28"/>
  <c r="G43" i="28"/>
  <c r="X42" i="28"/>
  <c r="S42" i="28"/>
  <c r="N42" i="28"/>
  <c r="I42" i="28"/>
  <c r="X41" i="28"/>
  <c r="S41" i="28"/>
  <c r="N41" i="28"/>
  <c r="I41" i="28"/>
  <c r="X40" i="28"/>
  <c r="S40" i="28"/>
  <c r="N40" i="28"/>
  <c r="I40" i="28"/>
  <c r="W39" i="28"/>
  <c r="V39" i="28"/>
  <c r="R39" i="28"/>
  <c r="Q39" i="28"/>
  <c r="M39" i="28"/>
  <c r="L39" i="28"/>
  <c r="H39" i="28"/>
  <c r="G39" i="28"/>
  <c r="X38" i="28"/>
  <c r="S38" i="28"/>
  <c r="N38" i="28"/>
  <c r="I38" i="28"/>
  <c r="X37" i="28"/>
  <c r="S37" i="28"/>
  <c r="N37" i="28"/>
  <c r="I37" i="28"/>
  <c r="X36" i="28"/>
  <c r="S36" i="28"/>
  <c r="N36" i="28"/>
  <c r="I36" i="28"/>
  <c r="W35" i="28"/>
  <c r="V35" i="28"/>
  <c r="R35" i="28"/>
  <c r="Q35" i="28"/>
  <c r="M35" i="28"/>
  <c r="L35" i="28"/>
  <c r="H35" i="28"/>
  <c r="G35" i="28"/>
  <c r="X34" i="28"/>
  <c r="S34" i="28"/>
  <c r="N34" i="28"/>
  <c r="I34" i="28"/>
  <c r="X33" i="28"/>
  <c r="S33" i="28"/>
  <c r="N33" i="28"/>
  <c r="I33" i="28"/>
  <c r="X32" i="28"/>
  <c r="S32" i="28"/>
  <c r="N32" i="28"/>
  <c r="I32" i="28"/>
  <c r="K32" i="28" s="1"/>
  <c r="W31" i="28"/>
  <c r="V31" i="28"/>
  <c r="R31" i="28"/>
  <c r="Q31" i="28"/>
  <c r="M31" i="28"/>
  <c r="L31" i="28"/>
  <c r="H31" i="28"/>
  <c r="G31" i="28"/>
  <c r="X30" i="28"/>
  <c r="S30" i="28"/>
  <c r="N30" i="28"/>
  <c r="I30" i="28"/>
  <c r="X29" i="28"/>
  <c r="S29" i="28"/>
  <c r="N29" i="28"/>
  <c r="I29" i="28"/>
  <c r="K29" i="28" s="1"/>
  <c r="X28" i="28"/>
  <c r="S28" i="28"/>
  <c r="N28" i="28"/>
  <c r="P28" i="28" s="1"/>
  <c r="I28" i="28"/>
  <c r="W27" i="28"/>
  <c r="V27" i="28"/>
  <c r="R27" i="28"/>
  <c r="Q27" i="28"/>
  <c r="M27" i="28"/>
  <c r="L27" i="28"/>
  <c r="H27" i="28"/>
  <c r="G27" i="28"/>
  <c r="X26" i="28"/>
  <c r="S26" i="28"/>
  <c r="N26" i="28"/>
  <c r="I26" i="28"/>
  <c r="X25" i="28"/>
  <c r="S25" i="28"/>
  <c r="N25" i="28"/>
  <c r="I25" i="28"/>
  <c r="K25" i="28" s="1"/>
  <c r="X24" i="28"/>
  <c r="S24" i="28"/>
  <c r="U24" i="28" s="1"/>
  <c r="N24" i="28"/>
  <c r="I24" i="28"/>
  <c r="W23" i="28"/>
  <c r="V23" i="28"/>
  <c r="R23" i="28"/>
  <c r="Q23" i="28"/>
  <c r="M23" i="28"/>
  <c r="L23" i="28"/>
  <c r="H23" i="28"/>
  <c r="G23" i="28"/>
  <c r="X22" i="28"/>
  <c r="S22" i="28"/>
  <c r="N22" i="28"/>
  <c r="I22" i="28"/>
  <c r="X21" i="28"/>
  <c r="S21" i="28"/>
  <c r="N21" i="28"/>
  <c r="I21" i="28"/>
  <c r="X20" i="28"/>
  <c r="S20" i="28"/>
  <c r="U20" i="28" s="1"/>
  <c r="N20" i="28"/>
  <c r="P20" i="28" s="1"/>
  <c r="I20" i="28"/>
  <c r="K20" i="28" s="1"/>
  <c r="W19" i="28"/>
  <c r="V19" i="28"/>
  <c r="R19" i="28"/>
  <c r="Q19" i="28"/>
  <c r="M19" i="28"/>
  <c r="L19" i="28"/>
  <c r="H19" i="28"/>
  <c r="G19" i="28"/>
  <c r="X18" i="28"/>
  <c r="S18" i="28"/>
  <c r="N18" i="28"/>
  <c r="I18" i="28"/>
  <c r="X17" i="28"/>
  <c r="S17" i="28"/>
  <c r="N17" i="28"/>
  <c r="I17" i="28"/>
  <c r="K17" i="28" s="1"/>
  <c r="X16" i="28"/>
  <c r="S16" i="28"/>
  <c r="N16" i="28"/>
  <c r="I16" i="28"/>
  <c r="W15" i="28"/>
  <c r="V15" i="28"/>
  <c r="R15" i="28"/>
  <c r="Q15" i="28"/>
  <c r="M15" i="28"/>
  <c r="L15" i="28"/>
  <c r="H15" i="28"/>
  <c r="G15" i="28"/>
  <c r="X14" i="28"/>
  <c r="S14" i="28"/>
  <c r="N14" i="28"/>
  <c r="I14" i="28"/>
  <c r="X13" i="28"/>
  <c r="S13" i="28"/>
  <c r="N13" i="28"/>
  <c r="I13" i="28"/>
  <c r="X12" i="28"/>
  <c r="S12" i="28"/>
  <c r="U12" i="28" s="1"/>
  <c r="N12" i="28"/>
  <c r="I12" i="28"/>
  <c r="K12" i="28" s="1"/>
  <c r="W11" i="28"/>
  <c r="V11" i="28"/>
  <c r="R11" i="28"/>
  <c r="Q11" i="28"/>
  <c r="M11" i="28"/>
  <c r="L11" i="28"/>
  <c r="H11" i="28"/>
  <c r="G11" i="28"/>
  <c r="X10" i="28"/>
  <c r="S10" i="28"/>
  <c r="N10" i="28"/>
  <c r="P10" i="28" s="1"/>
  <c r="I10" i="28"/>
  <c r="X9" i="28"/>
  <c r="S9" i="28"/>
  <c r="N9" i="28"/>
  <c r="I9" i="28"/>
  <c r="X8" i="28"/>
  <c r="Z8" i="28" s="1"/>
  <c r="S8" i="28"/>
  <c r="N8" i="28"/>
  <c r="I8" i="28"/>
  <c r="W7" i="28"/>
  <c r="V7" i="28"/>
  <c r="R7" i="28"/>
  <c r="Q7" i="28"/>
  <c r="M7" i="28"/>
  <c r="L7" i="28"/>
  <c r="H7" i="28"/>
  <c r="G7" i="28"/>
  <c r="X6" i="28"/>
  <c r="S6" i="28"/>
  <c r="N6" i="28"/>
  <c r="I6" i="28"/>
  <c r="X5" i="28"/>
  <c r="S5" i="28"/>
  <c r="N5" i="28"/>
  <c r="I5" i="28"/>
  <c r="X4" i="28"/>
  <c r="S4" i="28"/>
  <c r="U4" i="28" s="1"/>
  <c r="N4" i="28"/>
  <c r="I4" i="28"/>
  <c r="K4" i="28" s="1"/>
  <c r="AN43" i="13"/>
  <c r="AM42" i="13"/>
  <c r="AM41" i="13"/>
  <c r="AM40" i="13"/>
  <c r="AM38" i="13"/>
  <c r="AM37" i="13"/>
  <c r="AM36" i="13"/>
  <c r="AM34" i="13"/>
  <c r="AM32" i="13"/>
  <c r="AN31" i="13"/>
  <c r="AM30" i="13"/>
  <c r="AM29" i="13"/>
  <c r="AM28" i="13"/>
  <c r="AN27" i="13"/>
  <c r="AM26" i="13"/>
  <c r="AM25" i="13"/>
  <c r="AM24" i="13"/>
  <c r="AN23" i="13"/>
  <c r="AM22" i="13"/>
  <c r="AM21" i="13"/>
  <c r="AM20" i="13"/>
  <c r="AN19" i="13"/>
  <c r="AM18" i="13"/>
  <c r="AM17" i="13"/>
  <c r="AN16" i="13"/>
  <c r="AN15" i="13"/>
  <c r="AM14" i="13"/>
  <c r="AM13" i="13"/>
  <c r="AM12" i="13"/>
  <c r="AN11" i="13"/>
  <c r="AM10" i="13"/>
  <c r="AM9" i="13"/>
  <c r="AM8" i="13"/>
  <c r="AN7" i="13"/>
  <c r="AM6" i="13"/>
  <c r="AM5" i="13"/>
  <c r="AM4" i="13"/>
  <c r="AM43" i="11"/>
  <c r="AM42" i="11"/>
  <c r="AM41" i="11"/>
  <c r="AM40" i="11"/>
  <c r="AN39" i="11"/>
  <c r="AM38" i="11"/>
  <c r="AM37" i="11"/>
  <c r="AN36" i="11"/>
  <c r="AN35" i="11"/>
  <c r="AM34" i="11"/>
  <c r="AM33" i="11"/>
  <c r="AM32" i="11"/>
  <c r="AN31" i="11"/>
  <c r="AM30" i="11"/>
  <c r="AM29" i="11"/>
  <c r="AM28" i="11"/>
  <c r="AN27" i="11"/>
  <c r="AN26" i="11"/>
  <c r="AN25" i="11"/>
  <c r="AN24" i="11"/>
  <c r="AN23" i="11"/>
  <c r="AN22" i="11"/>
  <c r="AN21" i="11"/>
  <c r="AN20" i="11"/>
  <c r="AM19" i="11"/>
  <c r="AN18" i="11"/>
  <c r="AN17" i="11"/>
  <c r="AN16" i="11"/>
  <c r="AM15" i="11"/>
  <c r="AN14" i="11"/>
  <c r="AN13" i="11"/>
  <c r="AN12" i="11"/>
  <c r="AN11" i="11"/>
  <c r="AM10" i="11"/>
  <c r="AM9" i="11"/>
  <c r="AM8" i="11"/>
  <c r="AM7" i="11"/>
  <c r="AM6" i="11"/>
  <c r="AM5" i="11"/>
  <c r="AM4" i="11"/>
  <c r="I40" i="5"/>
  <c r="I39" i="5"/>
  <c r="I36" i="5"/>
  <c r="I31" i="5"/>
  <c r="I26" i="5"/>
  <c r="I21" i="5"/>
  <c r="I16" i="5"/>
  <c r="I11" i="5"/>
  <c r="I6" i="5"/>
  <c r="I8" i="5" s="1"/>
  <c r="I40" i="3"/>
  <c r="I39" i="3"/>
  <c r="I36" i="3"/>
  <c r="I31" i="3"/>
  <c r="I26" i="3"/>
  <c r="I22" i="3"/>
  <c r="I16" i="3"/>
  <c r="I11" i="3"/>
  <c r="I6" i="3"/>
  <c r="I40" i="4"/>
  <c r="I39" i="4"/>
  <c r="I41" i="4" s="1"/>
  <c r="I40" i="2"/>
  <c r="I39" i="2"/>
  <c r="I36" i="2"/>
  <c r="I37" i="2" s="1"/>
  <c r="I31" i="2"/>
  <c r="I32" i="2" s="1"/>
  <c r="I26" i="2"/>
  <c r="I27" i="2" s="1"/>
  <c r="I21" i="2"/>
  <c r="I22" i="2" s="1"/>
  <c r="I16" i="2"/>
  <c r="I17" i="2" s="1"/>
  <c r="I11" i="2"/>
  <c r="I12" i="2" s="1"/>
  <c r="I7" i="2"/>
  <c r="I40" i="1"/>
  <c r="I39" i="1"/>
  <c r="I36" i="1"/>
  <c r="I31" i="1"/>
  <c r="I22" i="1"/>
  <c r="I17" i="1"/>
  <c r="I11" i="1"/>
  <c r="I6" i="1"/>
  <c r="I8" i="1" s="1"/>
  <c r="K33" i="29" l="1"/>
  <c r="P33" i="29"/>
  <c r="AE33" i="28"/>
  <c r="AD33" i="28"/>
  <c r="AE4" i="28"/>
  <c r="AD4" i="28"/>
  <c r="AO34" i="13"/>
  <c r="AN34" i="13"/>
  <c r="AO36" i="13"/>
  <c r="AN36" i="13"/>
  <c r="AN38" i="11"/>
  <c r="AO38" i="11"/>
  <c r="AN37" i="11"/>
  <c r="AO37" i="11"/>
  <c r="AN32" i="11"/>
  <c r="AO32" i="11"/>
  <c r="I17" i="5"/>
  <c r="I18" i="5"/>
  <c r="I22" i="5"/>
  <c r="I23" i="5"/>
  <c r="I32" i="5"/>
  <c r="I33" i="5"/>
  <c r="I12" i="5"/>
  <c r="I13" i="5"/>
  <c r="I27" i="5"/>
  <c r="I28" i="5"/>
  <c r="I37" i="5"/>
  <c r="I38" i="5"/>
  <c r="I43" i="5"/>
  <c r="I17" i="3"/>
  <c r="I18" i="3"/>
  <c r="I27" i="3"/>
  <c r="I28" i="3"/>
  <c r="I32" i="3"/>
  <c r="I33" i="3"/>
  <c r="I37" i="3"/>
  <c r="I38" i="3"/>
  <c r="I7" i="3"/>
  <c r="I8" i="3"/>
  <c r="I12" i="3"/>
  <c r="I13" i="3"/>
  <c r="Y18" i="9"/>
  <c r="Q33" i="29"/>
  <c r="AH32" i="29"/>
  <c r="AJ32" i="29"/>
  <c r="AG33" i="29"/>
  <c r="AH33" i="29" s="1"/>
  <c r="AC4" i="29"/>
  <c r="V23" i="29"/>
  <c r="O5" i="29"/>
  <c r="AH10" i="29"/>
  <c r="AJ10" i="29"/>
  <c r="AA16" i="29"/>
  <c r="AB16" i="29"/>
  <c r="AN14" i="18"/>
  <c r="AO14" i="18"/>
  <c r="AN23" i="18"/>
  <c r="AO23" i="18"/>
  <c r="AN7" i="18"/>
  <c r="AO7" i="18"/>
  <c r="AN22" i="18"/>
  <c r="AO22" i="18"/>
  <c r="AM12" i="18"/>
  <c r="AN10" i="18"/>
  <c r="AN26" i="17"/>
  <c r="AO26" i="17"/>
  <c r="AN14" i="17"/>
  <c r="AO14" i="17"/>
  <c r="AN21" i="17"/>
  <c r="AO21" i="17"/>
  <c r="AN9" i="17"/>
  <c r="AO9" i="17"/>
  <c r="AN22" i="17"/>
  <c r="AO22" i="17"/>
  <c r="AN10" i="17"/>
  <c r="AO10" i="17"/>
  <c r="AN16" i="17"/>
  <c r="AO16" i="17"/>
  <c r="AN29" i="17"/>
  <c r="AO29" i="17"/>
  <c r="AN17" i="17"/>
  <c r="AO17" i="17"/>
  <c r="AN30" i="17"/>
  <c r="AO30" i="17"/>
  <c r="AN13" i="17"/>
  <c r="AO13" i="17"/>
  <c r="AN18" i="17"/>
  <c r="AO18" i="17"/>
  <c r="AN24" i="17"/>
  <c r="AO24" i="17"/>
  <c r="AN6" i="17"/>
  <c r="AO6" i="17"/>
  <c r="AN12" i="17"/>
  <c r="AO12" i="17"/>
  <c r="AN25" i="17"/>
  <c r="AO25" i="17"/>
  <c r="AD40" i="28"/>
  <c r="AE40" i="28"/>
  <c r="AD9" i="28"/>
  <c r="AE9" i="28"/>
  <c r="AD41" i="28"/>
  <c r="AE41" i="28"/>
  <c r="AD16" i="28"/>
  <c r="AE16" i="28"/>
  <c r="AD29" i="28"/>
  <c r="AE29" i="28"/>
  <c r="AD42" i="28"/>
  <c r="AE42" i="28"/>
  <c r="AD14" i="28"/>
  <c r="AE14" i="28"/>
  <c r="AD17" i="28"/>
  <c r="AE17" i="28"/>
  <c r="AD30" i="28"/>
  <c r="AE30" i="28"/>
  <c r="AD5" i="28"/>
  <c r="AE5" i="28"/>
  <c r="AD18" i="28"/>
  <c r="AE18" i="28"/>
  <c r="AD24" i="28"/>
  <c r="AE24" i="28"/>
  <c r="AD20" i="28"/>
  <c r="AE20" i="28"/>
  <c r="AD25" i="28"/>
  <c r="AE25" i="28"/>
  <c r="AD13" i="28"/>
  <c r="AE13" i="28"/>
  <c r="AD26" i="28"/>
  <c r="AE26" i="28"/>
  <c r="Y5" i="28"/>
  <c r="Z5" i="28"/>
  <c r="Y10" i="28"/>
  <c r="Z10" i="28"/>
  <c r="Y13" i="28"/>
  <c r="Z13" i="28"/>
  <c r="Y16" i="28"/>
  <c r="Z16" i="28"/>
  <c r="Y18" i="28"/>
  <c r="Z18" i="28"/>
  <c r="Y24" i="28"/>
  <c r="Z24" i="28"/>
  <c r="Y26" i="28"/>
  <c r="Z26" i="28"/>
  <c r="Y29" i="28"/>
  <c r="Z29" i="28"/>
  <c r="Y32" i="28"/>
  <c r="Z32" i="28"/>
  <c r="Y40" i="28"/>
  <c r="Z40" i="28"/>
  <c r="Y42" i="28"/>
  <c r="Z42" i="28"/>
  <c r="Y9" i="28"/>
  <c r="Z9" i="28"/>
  <c r="Y12" i="28"/>
  <c r="Z12" i="28"/>
  <c r="Y14" i="28"/>
  <c r="Z14" i="28"/>
  <c r="Y17" i="28"/>
  <c r="Z17" i="28"/>
  <c r="Y20" i="28"/>
  <c r="Z20" i="28"/>
  <c r="Y25" i="28"/>
  <c r="Z25" i="28"/>
  <c r="Y28" i="28"/>
  <c r="Z28" i="28"/>
  <c r="Y30" i="28"/>
  <c r="Z30" i="28"/>
  <c r="Y41" i="28"/>
  <c r="Z41" i="28"/>
  <c r="T5" i="28"/>
  <c r="U5" i="28"/>
  <c r="T8" i="28"/>
  <c r="U8" i="28"/>
  <c r="T10" i="28"/>
  <c r="U10" i="28"/>
  <c r="T13" i="28"/>
  <c r="U13" i="28"/>
  <c r="T16" i="28"/>
  <c r="U16" i="28"/>
  <c r="T18" i="28"/>
  <c r="U18" i="28"/>
  <c r="T26" i="28"/>
  <c r="U26" i="28"/>
  <c r="T29" i="28"/>
  <c r="U29" i="28"/>
  <c r="T32" i="28"/>
  <c r="U32" i="28"/>
  <c r="T40" i="28"/>
  <c r="U40" i="28"/>
  <c r="T42" i="28"/>
  <c r="U42" i="28"/>
  <c r="T9" i="28"/>
  <c r="U9" i="28"/>
  <c r="T14" i="28"/>
  <c r="U14" i="28"/>
  <c r="T17" i="28"/>
  <c r="U17" i="28"/>
  <c r="T25" i="28"/>
  <c r="U25" i="28"/>
  <c r="T28" i="28"/>
  <c r="U28" i="28"/>
  <c r="T30" i="28"/>
  <c r="U30" i="28"/>
  <c r="T41" i="28"/>
  <c r="U41" i="28"/>
  <c r="O32" i="28"/>
  <c r="P32" i="28"/>
  <c r="O24" i="28"/>
  <c r="P24" i="28"/>
  <c r="O13" i="28"/>
  <c r="P13" i="28"/>
  <c r="O18" i="28"/>
  <c r="P18" i="28"/>
  <c r="O26" i="28"/>
  <c r="P26" i="28"/>
  <c r="O4" i="28"/>
  <c r="P4" i="28"/>
  <c r="O9" i="28"/>
  <c r="P9" i="28"/>
  <c r="O12" i="28"/>
  <c r="P12" i="28"/>
  <c r="O14" i="28"/>
  <c r="P14" i="28"/>
  <c r="O17" i="28"/>
  <c r="P17" i="28"/>
  <c r="O22" i="28"/>
  <c r="P22" i="28"/>
  <c r="O25" i="28"/>
  <c r="P25" i="28"/>
  <c r="O30" i="28"/>
  <c r="P30" i="28"/>
  <c r="O33" i="28"/>
  <c r="P33" i="28"/>
  <c r="O41" i="28"/>
  <c r="P41" i="28"/>
  <c r="O5" i="28"/>
  <c r="P5" i="28"/>
  <c r="O29" i="28"/>
  <c r="P29" i="28"/>
  <c r="O40" i="28"/>
  <c r="P40" i="28"/>
  <c r="O8" i="28"/>
  <c r="P8" i="28"/>
  <c r="O16" i="28"/>
  <c r="P16" i="28"/>
  <c r="O42" i="28"/>
  <c r="P42" i="28"/>
  <c r="J5" i="28"/>
  <c r="K5" i="28"/>
  <c r="J13" i="28"/>
  <c r="K13" i="28"/>
  <c r="J40" i="28"/>
  <c r="K40" i="28"/>
  <c r="J10" i="28"/>
  <c r="K10" i="28"/>
  <c r="J26" i="28"/>
  <c r="K26" i="28"/>
  <c r="J21" i="28"/>
  <c r="K21" i="28"/>
  <c r="J9" i="28"/>
  <c r="K9" i="28"/>
  <c r="J14" i="28"/>
  <c r="K14" i="28"/>
  <c r="J22" i="28"/>
  <c r="K22" i="28"/>
  <c r="J28" i="28"/>
  <c r="K28" i="28"/>
  <c r="J30" i="28"/>
  <c r="K30" i="28"/>
  <c r="J33" i="28"/>
  <c r="K33" i="28"/>
  <c r="J41" i="28"/>
  <c r="K41" i="28"/>
  <c r="J42" i="28"/>
  <c r="K42" i="28"/>
  <c r="J16" i="28"/>
  <c r="K16" i="28"/>
  <c r="J8" i="28"/>
  <c r="K8" i="28"/>
  <c r="J18" i="28"/>
  <c r="K18" i="28"/>
  <c r="J24" i="28"/>
  <c r="K24" i="28"/>
  <c r="X43" i="28"/>
  <c r="Y43" i="28" s="1"/>
  <c r="X39" i="28"/>
  <c r="I43" i="28"/>
  <c r="J43" i="28" s="1"/>
  <c r="N39" i="28"/>
  <c r="X11" i="28"/>
  <c r="Y11" i="28" s="1"/>
  <c r="X23" i="28"/>
  <c r="Y23" i="28" s="1"/>
  <c r="S7" i="28"/>
  <c r="T7" i="28" s="1"/>
  <c r="T4" i="28"/>
  <c r="N27" i="28"/>
  <c r="O27" i="28" s="1"/>
  <c r="I31" i="28"/>
  <c r="J31" i="28" s="1"/>
  <c r="N23" i="28"/>
  <c r="P23" i="28" s="1"/>
  <c r="AN10" i="13"/>
  <c r="AO10" i="13"/>
  <c r="AN42" i="13"/>
  <c r="AO42" i="13"/>
  <c r="AN18" i="13"/>
  <c r="AO18" i="13"/>
  <c r="AN20" i="13"/>
  <c r="AO20" i="13"/>
  <c r="AN5" i="13"/>
  <c r="AO5" i="13"/>
  <c r="AN13" i="13"/>
  <c r="AO13" i="13"/>
  <c r="AN21" i="13"/>
  <c r="AO21" i="13"/>
  <c r="AN29" i="13"/>
  <c r="AO29" i="13"/>
  <c r="AN4" i="13"/>
  <c r="AO4" i="13"/>
  <c r="AN28" i="13"/>
  <c r="AO28" i="13"/>
  <c r="AN6" i="13"/>
  <c r="AO6" i="13"/>
  <c r="AN14" i="13"/>
  <c r="AO14" i="13"/>
  <c r="AN22" i="13"/>
  <c r="AO22" i="13"/>
  <c r="AN30" i="13"/>
  <c r="AO30" i="13"/>
  <c r="AN12" i="13"/>
  <c r="AO12" i="13"/>
  <c r="AN8" i="13"/>
  <c r="AO8" i="13"/>
  <c r="AN24" i="13"/>
  <c r="AO24" i="13"/>
  <c r="AN40" i="13"/>
  <c r="AO40" i="13"/>
  <c r="AN26" i="13"/>
  <c r="AO26" i="13"/>
  <c r="AN9" i="13"/>
  <c r="AO9" i="13"/>
  <c r="AN17" i="13"/>
  <c r="AO17" i="13"/>
  <c r="AN25" i="13"/>
  <c r="AO25" i="13"/>
  <c r="AN41" i="13"/>
  <c r="AO41" i="13"/>
  <c r="AN29" i="11"/>
  <c r="AO29" i="11"/>
  <c r="AN6" i="11"/>
  <c r="AO6" i="11"/>
  <c r="AN30" i="11"/>
  <c r="AO30" i="11"/>
  <c r="AN5" i="11"/>
  <c r="AO5" i="11"/>
  <c r="AN7" i="11"/>
  <c r="AO7" i="11"/>
  <c r="AN15" i="11"/>
  <c r="AO15" i="11"/>
  <c r="AN4" i="11"/>
  <c r="AO4" i="11"/>
  <c r="AN8" i="11"/>
  <c r="AO8" i="11"/>
  <c r="AN40" i="11"/>
  <c r="AO40" i="11"/>
  <c r="AN9" i="11"/>
  <c r="AO9" i="11"/>
  <c r="AN41" i="11"/>
  <c r="AO41" i="11"/>
  <c r="AN10" i="11"/>
  <c r="AO10" i="11"/>
  <c r="AN42" i="11"/>
  <c r="AO42" i="11"/>
  <c r="AN28" i="11"/>
  <c r="AO28" i="11"/>
  <c r="AN19" i="11"/>
  <c r="AO19" i="11"/>
  <c r="AN43" i="11"/>
  <c r="AO43" i="11"/>
  <c r="I38" i="2"/>
  <c r="I33" i="2"/>
  <c r="I28" i="2"/>
  <c r="I23" i="2"/>
  <c r="I18" i="2"/>
  <c r="I13" i="2"/>
  <c r="I37" i="1"/>
  <c r="I38" i="1"/>
  <c r="I32" i="1"/>
  <c r="I33" i="1"/>
  <c r="I27" i="1"/>
  <c r="I28" i="1"/>
  <c r="I12" i="1"/>
  <c r="I13" i="1"/>
  <c r="Y27" i="9"/>
  <c r="Y21" i="9"/>
  <c r="AM31" i="17"/>
  <c r="AN31" i="17" s="1"/>
  <c r="AM27" i="17"/>
  <c r="AO27" i="17" s="1"/>
  <c r="AM15" i="17"/>
  <c r="AN15" i="17" s="1"/>
  <c r="L18" i="29"/>
  <c r="O18" i="29" s="1"/>
  <c r="U23" i="29"/>
  <c r="V5" i="29"/>
  <c r="AA10" i="29"/>
  <c r="AB13" i="29"/>
  <c r="AA22" i="29"/>
  <c r="AB10" i="29"/>
  <c r="AC13" i="29"/>
  <c r="AC22" i="29"/>
  <c r="AC28" i="29"/>
  <c r="M29" i="29"/>
  <c r="V28" i="29"/>
  <c r="AN33" i="29"/>
  <c r="AQ33" i="29" s="1"/>
  <c r="AO32" i="29"/>
  <c r="AP28" i="29"/>
  <c r="AN30" i="29"/>
  <c r="AP30" i="29" s="1"/>
  <c r="U25" i="29"/>
  <c r="AB26" i="29"/>
  <c r="AC26" i="29"/>
  <c r="V25" i="29"/>
  <c r="O26" i="29"/>
  <c r="L27" i="29"/>
  <c r="O27" i="29" s="1"/>
  <c r="AI22" i="29"/>
  <c r="T22" i="29"/>
  <c r="AH22" i="29"/>
  <c r="U22" i="29"/>
  <c r="N22" i="29"/>
  <c r="AI23" i="29"/>
  <c r="Z21" i="29"/>
  <c r="AC21" i="29" s="1"/>
  <c r="AG21" i="29"/>
  <c r="AH21" i="29" s="1"/>
  <c r="T17" i="29"/>
  <c r="U17" i="29"/>
  <c r="U14" i="29"/>
  <c r="V14" i="29"/>
  <c r="O11" i="29"/>
  <c r="S12" i="29"/>
  <c r="V12" i="29" s="1"/>
  <c r="S32" i="29"/>
  <c r="T32" i="29" s="1"/>
  <c r="N11" i="29"/>
  <c r="T11" i="29"/>
  <c r="U10" i="29"/>
  <c r="AQ8" i="29"/>
  <c r="AN9" i="29"/>
  <c r="AQ9" i="29" s="1"/>
  <c r="AA5" i="29"/>
  <c r="V4" i="29"/>
  <c r="AG6" i="29"/>
  <c r="AI6" i="29" s="1"/>
  <c r="AP5" i="29"/>
  <c r="AC31" i="28"/>
  <c r="AD31" i="28" s="1"/>
  <c r="AC11" i="28"/>
  <c r="AD11" i="28" s="1"/>
  <c r="AC7" i="28"/>
  <c r="AD7" i="28" s="1"/>
  <c r="V10" i="29"/>
  <c r="AA11" i="29"/>
  <c r="L15" i="29"/>
  <c r="M15" i="29" s="1"/>
  <c r="V16" i="29"/>
  <c r="O17" i="29"/>
  <c r="AH17" i="29"/>
  <c r="O22" i="29"/>
  <c r="AJ23" i="29"/>
  <c r="AC32" i="29"/>
  <c r="AO14" i="29"/>
  <c r="AQ31" i="29"/>
  <c r="AB11" i="29"/>
  <c r="AI17" i="29"/>
  <c r="S27" i="29"/>
  <c r="U27" i="29" s="1"/>
  <c r="AH4" i="29"/>
  <c r="M10" i="29"/>
  <c r="AA23" i="29"/>
  <c r="AI25" i="29"/>
  <c r="O28" i="29"/>
  <c r="AH28" i="29"/>
  <c r="AQ7" i="29"/>
  <c r="AQ32" i="29"/>
  <c r="O4" i="29"/>
  <c r="AJ4" i="29"/>
  <c r="AC5" i="29"/>
  <c r="N10" i="29"/>
  <c r="AH11" i="29"/>
  <c r="M13" i="29"/>
  <c r="AH14" i="29"/>
  <c r="M16" i="29"/>
  <c r="M23" i="29"/>
  <c r="AB23" i="29"/>
  <c r="AJ25" i="29"/>
  <c r="AI28" i="29"/>
  <c r="AQ4" i="29"/>
  <c r="AI11" i="29"/>
  <c r="Z12" i="29"/>
  <c r="AA12" i="29" s="1"/>
  <c r="N13" i="29"/>
  <c r="AI14" i="29"/>
  <c r="N16" i="29"/>
  <c r="N23" i="29"/>
  <c r="T28" i="29"/>
  <c r="Z30" i="29"/>
  <c r="AC30" i="29" s="1"/>
  <c r="AN21" i="29"/>
  <c r="AQ21" i="29" s="1"/>
  <c r="AO26" i="29"/>
  <c r="T4" i="29"/>
  <c r="M5" i="29"/>
  <c r="AJ5" i="29"/>
  <c r="U11" i="29"/>
  <c r="AJ16" i="29"/>
  <c r="AC17" i="29"/>
  <c r="N26" i="29"/>
  <c r="AG30" i="29"/>
  <c r="AI30" i="29" s="1"/>
  <c r="AQ28" i="29"/>
  <c r="AP29" i="29"/>
  <c r="AQ25" i="29"/>
  <c r="AP25" i="29"/>
  <c r="AN27" i="29"/>
  <c r="AQ27" i="29" s="1"/>
  <c r="AN24" i="29"/>
  <c r="AO24" i="29" s="1"/>
  <c r="AO19" i="29"/>
  <c r="AQ19" i="29"/>
  <c r="AP20" i="29"/>
  <c r="AQ20" i="29"/>
  <c r="AO17" i="29"/>
  <c r="AP17" i="29"/>
  <c r="AP16" i="29"/>
  <c r="AP14" i="29"/>
  <c r="AO13" i="29"/>
  <c r="AO8" i="29"/>
  <c r="AP7" i="29"/>
  <c r="AN6" i="29"/>
  <c r="AP6" i="29" s="1"/>
  <c r="AO4" i="29"/>
  <c r="AQ5" i="29"/>
  <c r="AO10" i="29"/>
  <c r="AP13" i="29"/>
  <c r="AQ16" i="29"/>
  <c r="AN18" i="29"/>
  <c r="AQ18" i="29" s="1"/>
  <c r="AO23" i="29"/>
  <c r="AP26" i="29"/>
  <c r="AQ29" i="29"/>
  <c r="AP10" i="29"/>
  <c r="AN15" i="29"/>
  <c r="AQ15" i="29" s="1"/>
  <c r="AP23" i="29"/>
  <c r="AO31" i="29"/>
  <c r="AN12" i="29"/>
  <c r="AO12" i="29" s="1"/>
  <c r="AO11" i="29"/>
  <c r="AO22" i="29"/>
  <c r="AP11" i="29"/>
  <c r="AP22" i="29"/>
  <c r="AC7" i="29"/>
  <c r="AA7" i="29"/>
  <c r="AC20" i="29"/>
  <c r="AB20" i="29"/>
  <c r="AA20" i="29"/>
  <c r="AB7" i="29"/>
  <c r="AJ8" i="29"/>
  <c r="AH8" i="29"/>
  <c r="Z9" i="29"/>
  <c r="AB9" i="29" s="1"/>
  <c r="S6" i="29"/>
  <c r="T6" i="29" s="1"/>
  <c r="Z15" i="29"/>
  <c r="AB15" i="29" s="1"/>
  <c r="V19" i="29"/>
  <c r="U19" i="29"/>
  <c r="T19" i="29"/>
  <c r="S21" i="29"/>
  <c r="V21" i="29" s="1"/>
  <c r="AG9" i="29"/>
  <c r="AH9" i="29" s="1"/>
  <c r="L6" i="29"/>
  <c r="M6" i="29" s="1"/>
  <c r="S9" i="29"/>
  <c r="V9" i="29" s="1"/>
  <c r="AJ19" i="29"/>
  <c r="AI19" i="29"/>
  <c r="AH19" i="29"/>
  <c r="Z6" i="29"/>
  <c r="O7" i="29"/>
  <c r="M7" i="29"/>
  <c r="V8" i="29"/>
  <c r="T8" i="29"/>
  <c r="S15" i="29"/>
  <c r="U15" i="29" s="1"/>
  <c r="AG15" i="29"/>
  <c r="O20" i="29"/>
  <c r="N20" i="29"/>
  <c r="M20" i="29"/>
  <c r="L21" i="29"/>
  <c r="U8" i="29"/>
  <c r="L12" i="29"/>
  <c r="AA29" i="29"/>
  <c r="S30" i="29"/>
  <c r="V30" i="29" s="1"/>
  <c r="AA31" i="29"/>
  <c r="AG24" i="29"/>
  <c r="AI24" i="29" s="1"/>
  <c r="AB29" i="29"/>
  <c r="L30" i="29"/>
  <c r="N30" i="29" s="1"/>
  <c r="AB31" i="29"/>
  <c r="L32" i="29"/>
  <c r="O32" i="29" s="1"/>
  <c r="T13" i="29"/>
  <c r="AH13" i="29"/>
  <c r="M14" i="29"/>
  <c r="AA14" i="29"/>
  <c r="Z24" i="29"/>
  <c r="AB24" i="29" s="1"/>
  <c r="M25" i="29"/>
  <c r="AA25" i="29"/>
  <c r="T26" i="29"/>
  <c r="AH26" i="29"/>
  <c r="U13" i="29"/>
  <c r="AB14" i="29"/>
  <c r="AG18" i="29"/>
  <c r="AH18" i="29" s="1"/>
  <c r="S24" i="29"/>
  <c r="T24" i="29" s="1"/>
  <c r="N25" i="29"/>
  <c r="U26" i="29"/>
  <c r="T7" i="29"/>
  <c r="AH7" i="29"/>
  <c r="M8" i="29"/>
  <c r="AA8" i="29"/>
  <c r="AJ13" i="29"/>
  <c r="O14" i="29"/>
  <c r="Z18" i="29"/>
  <c r="AC18" i="29" s="1"/>
  <c r="M19" i="29"/>
  <c r="AA19" i="29"/>
  <c r="T20" i="29"/>
  <c r="AH20" i="29"/>
  <c r="L24" i="29"/>
  <c r="O24" i="29" s="1"/>
  <c r="AC25" i="29"/>
  <c r="AJ26" i="29"/>
  <c r="AG27" i="29"/>
  <c r="AJ27" i="29" s="1"/>
  <c r="T29" i="29"/>
  <c r="AH29" i="29"/>
  <c r="L31" i="29"/>
  <c r="O31" i="29" s="1"/>
  <c r="AH31" i="29"/>
  <c r="J33" i="29"/>
  <c r="R33" i="29"/>
  <c r="Z33" i="29"/>
  <c r="AA33" i="29" s="1"/>
  <c r="S31" i="29"/>
  <c r="U31" i="29" s="1"/>
  <c r="I33" i="29"/>
  <c r="M4" i="29"/>
  <c r="AA4" i="29"/>
  <c r="T5" i="29"/>
  <c r="AH5" i="29"/>
  <c r="U7" i="29"/>
  <c r="AI7" i="29"/>
  <c r="N8" i="29"/>
  <c r="AB8" i="29"/>
  <c r="L9" i="29"/>
  <c r="M9" i="29" s="1"/>
  <c r="AG12" i="29"/>
  <c r="AH12" i="29" s="1"/>
  <c r="T16" i="29"/>
  <c r="AH16" i="29"/>
  <c r="M17" i="29"/>
  <c r="AA17" i="29"/>
  <c r="S18" i="29"/>
  <c r="U18" i="29" s="1"/>
  <c r="N19" i="29"/>
  <c r="AB19" i="29"/>
  <c r="U20" i="29"/>
  <c r="AI20" i="29"/>
  <c r="Z27" i="29"/>
  <c r="AB27" i="29" s="1"/>
  <c r="M28" i="29"/>
  <c r="AA28" i="29"/>
  <c r="U29" i="29"/>
  <c r="AI29" i="29"/>
  <c r="AI31" i="29"/>
  <c r="AA32" i="29"/>
  <c r="AM24" i="18"/>
  <c r="AN24" i="18" s="1"/>
  <c r="AM25" i="18"/>
  <c r="AM18" i="18"/>
  <c r="AM15" i="18"/>
  <c r="AN15" i="18" s="1"/>
  <c r="AN13" i="18"/>
  <c r="AM26" i="18"/>
  <c r="AL27" i="18"/>
  <c r="AK27" i="18"/>
  <c r="AM9" i="18"/>
  <c r="AN9" i="18" s="1"/>
  <c r="AM6" i="18"/>
  <c r="AK35" i="17"/>
  <c r="AL35" i="17"/>
  <c r="AM7" i="17"/>
  <c r="AN7" i="17" s="1"/>
  <c r="AM33" i="17"/>
  <c r="AN33" i="17" s="1"/>
  <c r="AM19" i="17"/>
  <c r="AN19" i="17" s="1"/>
  <c r="AM32" i="17"/>
  <c r="AN32" i="17" s="1"/>
  <c r="AM34" i="17"/>
  <c r="AN34" i="17" s="1"/>
  <c r="AM23" i="17"/>
  <c r="AN23" i="17" s="1"/>
  <c r="AM11" i="17"/>
  <c r="AO11" i="17" s="1"/>
  <c r="Y24" i="9"/>
  <c r="Y9" i="9"/>
  <c r="Y15" i="9"/>
  <c r="Y12" i="9"/>
  <c r="Y6" i="9"/>
  <c r="N35" i="28"/>
  <c r="O35" i="28" s="1"/>
  <c r="S39" i="28"/>
  <c r="N19" i="28"/>
  <c r="O19" i="28" s="1"/>
  <c r="O20" i="28"/>
  <c r="N31" i="28"/>
  <c r="O31" i="28" s="1"/>
  <c r="AC35" i="28"/>
  <c r="AD35" i="28" s="1"/>
  <c r="I15" i="28"/>
  <c r="J15" i="28" s="1"/>
  <c r="X7" i="28"/>
  <c r="Y7" i="28" s="1"/>
  <c r="Y8" i="28"/>
  <c r="N15" i="28"/>
  <c r="O15" i="28" s="1"/>
  <c r="S27" i="28"/>
  <c r="T27" i="28" s="1"/>
  <c r="S31" i="28"/>
  <c r="T31" i="28" s="1"/>
  <c r="N43" i="28"/>
  <c r="O43" i="28" s="1"/>
  <c r="I7" i="28"/>
  <c r="J7" i="28" s="1"/>
  <c r="N11" i="28"/>
  <c r="O11" i="28" s="1"/>
  <c r="S15" i="28"/>
  <c r="T15" i="28" s="1"/>
  <c r="I27" i="28"/>
  <c r="J27" i="28" s="1"/>
  <c r="S19" i="28"/>
  <c r="T19" i="28" s="1"/>
  <c r="J4" i="28"/>
  <c r="O10" i="28"/>
  <c r="T12" i="28"/>
  <c r="I19" i="28"/>
  <c r="J19" i="28" s="1"/>
  <c r="I23" i="28"/>
  <c r="J23" i="28" s="1"/>
  <c r="J25" i="28"/>
  <c r="S35" i="28"/>
  <c r="T35" i="28" s="1"/>
  <c r="I39" i="28"/>
  <c r="AC39" i="28"/>
  <c r="S23" i="28"/>
  <c r="T23" i="28" s="1"/>
  <c r="N7" i="28"/>
  <c r="O7" i="28" s="1"/>
  <c r="S11" i="28"/>
  <c r="T11" i="28" s="1"/>
  <c r="X15" i="28"/>
  <c r="Y15" i="28" s="1"/>
  <c r="J17" i="28"/>
  <c r="J20" i="28"/>
  <c r="I35" i="28"/>
  <c r="J35" i="28" s="1"/>
  <c r="X35" i="28"/>
  <c r="Y35" i="28" s="1"/>
  <c r="S43" i="28"/>
  <c r="T43" i="28" s="1"/>
  <c r="AC15" i="28"/>
  <c r="AD15" i="28" s="1"/>
  <c r="AC43" i="28"/>
  <c r="AD43" i="28" s="1"/>
  <c r="AD28" i="28"/>
  <c r="AC23" i="28"/>
  <c r="AD23" i="28" s="1"/>
  <c r="AD8" i="28"/>
  <c r="AD12" i="28"/>
  <c r="AD32" i="28"/>
  <c r="AC19" i="28"/>
  <c r="AD19" i="28" s="1"/>
  <c r="AC27" i="28"/>
  <c r="AD27" i="28" s="1"/>
  <c r="T24" i="28"/>
  <c r="O28" i="28"/>
  <c r="J29" i="28"/>
  <c r="J32" i="28"/>
  <c r="X27" i="28"/>
  <c r="Y27" i="28" s="1"/>
  <c r="I11" i="28"/>
  <c r="J11" i="28" s="1"/>
  <c r="X19" i="28"/>
  <c r="Y19" i="28" s="1"/>
  <c r="J12" i="28"/>
  <c r="T20" i="28"/>
  <c r="X31" i="28"/>
  <c r="Y31" i="28" s="1"/>
  <c r="I41" i="5"/>
  <c r="I42" i="5" s="1"/>
  <c r="I7" i="5"/>
  <c r="I41" i="3"/>
  <c r="I42" i="3" s="1"/>
  <c r="I41" i="2"/>
  <c r="I42" i="2" s="1"/>
  <c r="I41" i="1"/>
  <c r="I42" i="1" s="1"/>
  <c r="I7" i="1"/>
  <c r="AJ33" i="29" l="1"/>
  <c r="O23" i="28"/>
  <c r="I43" i="3"/>
  <c r="AN27" i="17"/>
  <c r="I43" i="2"/>
  <c r="T12" i="29"/>
  <c r="AH6" i="29"/>
  <c r="U12" i="29"/>
  <c r="AI33" i="29"/>
  <c r="M18" i="29"/>
  <c r="AJ21" i="29"/>
  <c r="N18" i="29"/>
  <c r="AI18" i="29"/>
  <c r="AO24" i="18"/>
  <c r="AO15" i="18"/>
  <c r="AN25" i="18"/>
  <c r="AO25" i="18"/>
  <c r="AO9" i="18"/>
  <c r="AN26" i="18"/>
  <c r="AO26" i="18"/>
  <c r="AO23" i="17"/>
  <c r="AO33" i="17"/>
  <c r="AO32" i="17"/>
  <c r="AO15" i="17"/>
  <c r="AO19" i="17"/>
  <c r="AO34" i="17"/>
  <c r="AO7" i="17"/>
  <c r="AO31" i="17"/>
  <c r="AE19" i="28"/>
  <c r="AE43" i="28"/>
  <c r="AE15" i="28"/>
  <c r="AE35" i="28"/>
  <c r="AE23" i="28"/>
  <c r="AE31" i="28"/>
  <c r="AE7" i="28"/>
  <c r="Z23" i="28"/>
  <c r="AE11" i="28"/>
  <c r="P11" i="28"/>
  <c r="AE27" i="28"/>
  <c r="Z31" i="28"/>
  <c r="Z35" i="28"/>
  <c r="Z11" i="28"/>
  <c r="Z7" i="28"/>
  <c r="Z19" i="28"/>
  <c r="Z15" i="28"/>
  <c r="Z43" i="28"/>
  <c r="Z27" i="28"/>
  <c r="U11" i="28"/>
  <c r="U31" i="28"/>
  <c r="U23" i="28"/>
  <c r="U15" i="28"/>
  <c r="U43" i="28"/>
  <c r="U7" i="28"/>
  <c r="U35" i="28"/>
  <c r="U27" i="28"/>
  <c r="P19" i="28"/>
  <c r="P31" i="28"/>
  <c r="U19" i="28"/>
  <c r="K31" i="28"/>
  <c r="P15" i="28"/>
  <c r="P7" i="28"/>
  <c r="P43" i="28"/>
  <c r="P35" i="28"/>
  <c r="P27" i="28"/>
  <c r="K43" i="28"/>
  <c r="K23" i="28"/>
  <c r="K35" i="28"/>
  <c r="K15" i="28"/>
  <c r="K27" i="28"/>
  <c r="K7" i="28"/>
  <c r="K19" i="28"/>
  <c r="K11" i="28"/>
  <c r="I43" i="4"/>
  <c r="I42" i="4"/>
  <c r="I43" i="1"/>
  <c r="AI21" i="29"/>
  <c r="N6" i="29"/>
  <c r="AJ6" i="29"/>
  <c r="AB21" i="29"/>
  <c r="AA21" i="29"/>
  <c r="O6" i="29"/>
  <c r="T18" i="29"/>
  <c r="AB30" i="29"/>
  <c r="AJ30" i="29"/>
  <c r="AH30" i="29"/>
  <c r="AP33" i="29"/>
  <c r="AO33" i="29"/>
  <c r="AQ30" i="29"/>
  <c r="AO30" i="29"/>
  <c r="M27" i="29"/>
  <c r="N27" i="29"/>
  <c r="AO27" i="29"/>
  <c r="AP24" i="29"/>
  <c r="V32" i="29"/>
  <c r="O15" i="29"/>
  <c r="U32" i="29"/>
  <c r="N15" i="29"/>
  <c r="AO15" i="29"/>
  <c r="AB12" i="29"/>
  <c r="AC12" i="29"/>
  <c r="AJ9" i="29"/>
  <c r="AI9" i="29"/>
  <c r="AP9" i="29"/>
  <c r="AO9" i="29"/>
  <c r="N32" i="29"/>
  <c r="T27" i="29"/>
  <c r="AI27" i="29"/>
  <c r="AP21" i="29"/>
  <c r="V27" i="29"/>
  <c r="AA24" i="29"/>
  <c r="AP27" i="29"/>
  <c r="AO21" i="29"/>
  <c r="AC24" i="29"/>
  <c r="AQ6" i="29"/>
  <c r="AJ18" i="29"/>
  <c r="AO6" i="29"/>
  <c r="AA30" i="29"/>
  <c r="V18" i="29"/>
  <c r="AQ24" i="29"/>
  <c r="AP18" i="29"/>
  <c r="AO18" i="29"/>
  <c r="AQ12" i="29"/>
  <c r="AP12" i="29"/>
  <c r="AP15" i="29"/>
  <c r="N12" i="29"/>
  <c r="M12" i="29"/>
  <c r="O21" i="29"/>
  <c r="M21" i="29"/>
  <c r="M24" i="29"/>
  <c r="V31" i="29"/>
  <c r="T31" i="29"/>
  <c r="O12" i="29"/>
  <c r="N21" i="29"/>
  <c r="AC9" i="29"/>
  <c r="T9" i="29"/>
  <c r="M31" i="29"/>
  <c r="AA27" i="29"/>
  <c r="V15" i="29"/>
  <c r="AB6" i="29"/>
  <c r="AA6" i="29"/>
  <c r="V6" i="29"/>
  <c r="AI15" i="29"/>
  <c r="AH15" i="29"/>
  <c r="AC27" i="29"/>
  <c r="AB33" i="29"/>
  <c r="AC33" i="29"/>
  <c r="U30" i="29"/>
  <c r="T30" i="29"/>
  <c r="M32" i="29"/>
  <c r="AH27" i="29"/>
  <c r="U9" i="29"/>
  <c r="AB18" i="29"/>
  <c r="N24" i="29"/>
  <c r="AA9" i="29"/>
  <c r="L33" i="29"/>
  <c r="O33" i="29" s="1"/>
  <c r="AJ12" i="29"/>
  <c r="AI12" i="29"/>
  <c r="O30" i="29"/>
  <c r="M30" i="29"/>
  <c r="S33" i="29"/>
  <c r="V33" i="29" s="1"/>
  <c r="T15" i="29"/>
  <c r="V24" i="29"/>
  <c r="N31" i="29"/>
  <c r="U21" i="29"/>
  <c r="T21" i="29"/>
  <c r="AC15" i="29"/>
  <c r="AA15" i="29"/>
  <c r="AA18" i="29"/>
  <c r="O9" i="29"/>
  <c r="N9" i="29"/>
  <c r="AJ24" i="29"/>
  <c r="AH24" i="29"/>
  <c r="AJ15" i="29"/>
  <c r="AC6" i="29"/>
  <c r="U24" i="29"/>
  <c r="U6" i="29"/>
  <c r="AM27" i="18"/>
  <c r="AN27" i="18" s="1"/>
  <c r="AM35" i="17"/>
  <c r="AN35" i="17" s="1"/>
  <c r="AN11" i="17"/>
  <c r="AO27" i="18" l="1"/>
  <c r="AO35" i="17"/>
  <c r="M33" i="29"/>
  <c r="N33" i="29"/>
  <c r="U33" i="29"/>
  <c r="T33" i="29"/>
  <c r="AG26" i="18"/>
  <c r="AF26" i="18"/>
  <c r="AG25" i="18"/>
  <c r="AF25" i="18" l="1"/>
  <c r="AG24" i="18"/>
  <c r="AF24" i="18"/>
  <c r="AH23" i="18"/>
  <c r="AH22" i="18"/>
  <c r="AG21" i="18"/>
  <c r="AF21" i="18"/>
  <c r="AH20" i="18"/>
  <c r="AH19" i="18"/>
  <c r="AG18" i="18"/>
  <c r="AF18" i="18"/>
  <c r="AH17" i="18"/>
  <c r="AH16" i="18"/>
  <c r="AG15" i="18"/>
  <c r="AF15" i="18"/>
  <c r="AH14" i="18"/>
  <c r="AH13" i="18"/>
  <c r="AG12" i="18"/>
  <c r="AF12" i="18"/>
  <c r="AH11" i="18"/>
  <c r="AH10" i="18"/>
  <c r="AG9" i="18"/>
  <c r="AF9" i="18"/>
  <c r="AH8" i="18"/>
  <c r="AH7" i="18"/>
  <c r="AJ7" i="18" s="1"/>
  <c r="AG6" i="18"/>
  <c r="AF6" i="18"/>
  <c r="AH5" i="18"/>
  <c r="AH4" i="18"/>
  <c r="AI4" i="18" s="1"/>
  <c r="AI20" i="18" l="1"/>
  <c r="AJ20" i="18"/>
  <c r="AI13" i="18"/>
  <c r="AJ13" i="18"/>
  <c r="AI19" i="18"/>
  <c r="AJ19" i="18"/>
  <c r="AI8" i="18"/>
  <c r="AJ8" i="18"/>
  <c r="AI22" i="18"/>
  <c r="AJ22" i="18"/>
  <c r="AH18" i="18"/>
  <c r="AH15" i="18"/>
  <c r="AI15" i="18" s="1"/>
  <c r="AH9" i="18"/>
  <c r="AI9" i="18" s="1"/>
  <c r="AI7" i="18"/>
  <c r="AF27" i="18"/>
  <c r="AH12" i="18"/>
  <c r="AG27" i="18"/>
  <c r="AH6" i="18"/>
  <c r="AI6" i="18" s="1"/>
  <c r="AH25" i="18"/>
  <c r="AH26" i="18"/>
  <c r="AH21" i="18"/>
  <c r="AJ21" i="18" s="1"/>
  <c r="AH24" i="18"/>
  <c r="AI24" i="18" s="1"/>
  <c r="AG34" i="17"/>
  <c r="AF34" i="17"/>
  <c r="AG33" i="17"/>
  <c r="AF33" i="17"/>
  <c r="AG32" i="17"/>
  <c r="AF32" i="17"/>
  <c r="AG31" i="17"/>
  <c r="AF31" i="17"/>
  <c r="AH30" i="17"/>
  <c r="AH29" i="17"/>
  <c r="AH28" i="17"/>
  <c r="AG27" i="17"/>
  <c r="AF27" i="17"/>
  <c r="AH26" i="17"/>
  <c r="AH25" i="17"/>
  <c r="AH24" i="17"/>
  <c r="AG23" i="17"/>
  <c r="AF23" i="17"/>
  <c r="AH22" i="17"/>
  <c r="AH21" i="17"/>
  <c r="AH20" i="17"/>
  <c r="AG19" i="17"/>
  <c r="AF19" i="17"/>
  <c r="AH18" i="17"/>
  <c r="AH17" i="17"/>
  <c r="AH16" i="17"/>
  <c r="AG15" i="17"/>
  <c r="AF15" i="17"/>
  <c r="AH14" i="17"/>
  <c r="AH13" i="17"/>
  <c r="AH12" i="17"/>
  <c r="AG11" i="17"/>
  <c r="AF11" i="17"/>
  <c r="AH10" i="17"/>
  <c r="AH9" i="17"/>
  <c r="AH8" i="17"/>
  <c r="AG7" i="17"/>
  <c r="AF7" i="17"/>
  <c r="AH6" i="17"/>
  <c r="AH5" i="17"/>
  <c r="AH4" i="17"/>
  <c r="AJ6" i="18" l="1"/>
  <c r="AJ9" i="18"/>
  <c r="AI25" i="18"/>
  <c r="AJ25" i="18"/>
  <c r="AI26" i="18"/>
  <c r="AJ26" i="18"/>
  <c r="AJ24" i="18"/>
  <c r="AJ15" i="18"/>
  <c r="AI20" i="17"/>
  <c r="AJ20" i="17"/>
  <c r="AI12" i="17"/>
  <c r="AJ12" i="17"/>
  <c r="AI10" i="17"/>
  <c r="AJ10" i="17"/>
  <c r="AI6" i="17"/>
  <c r="AJ6" i="17"/>
  <c r="AI14" i="17"/>
  <c r="AJ14" i="17"/>
  <c r="AI8" i="17"/>
  <c r="AJ8" i="17"/>
  <c r="AI24" i="17"/>
  <c r="AJ24" i="17"/>
  <c r="AI25" i="17"/>
  <c r="AJ25" i="17"/>
  <c r="AI13" i="17"/>
  <c r="AJ13" i="17"/>
  <c r="AI26" i="17"/>
  <c r="AJ26" i="17"/>
  <c r="AI21" i="17"/>
  <c r="AJ21" i="17"/>
  <c r="AI9" i="17"/>
  <c r="AJ9" i="17"/>
  <c r="AI22" i="17"/>
  <c r="AJ22" i="17"/>
  <c r="AI16" i="17"/>
  <c r="AJ16" i="17"/>
  <c r="AI29" i="17"/>
  <c r="AJ29" i="17"/>
  <c r="AI17" i="17"/>
  <c r="AJ17" i="17"/>
  <c r="AI30" i="17"/>
  <c r="AJ30" i="17"/>
  <c r="AI18" i="17"/>
  <c r="AJ18" i="17"/>
  <c r="AH27" i="18"/>
  <c r="AI27" i="18" s="1"/>
  <c r="AI21" i="18"/>
  <c r="AH23" i="17"/>
  <c r="AI23" i="17" s="1"/>
  <c r="AH11" i="17"/>
  <c r="AI11" i="17" s="1"/>
  <c r="AH27" i="17"/>
  <c r="AI27" i="17" s="1"/>
  <c r="AF35" i="17"/>
  <c r="AG35" i="17"/>
  <c r="AH15" i="17"/>
  <c r="AI15" i="17" s="1"/>
  <c r="AH7" i="17"/>
  <c r="AI7" i="17" s="1"/>
  <c r="AH19" i="17"/>
  <c r="AI19" i="17" s="1"/>
  <c r="AH32" i="17"/>
  <c r="AI32" i="17" s="1"/>
  <c r="AH34" i="17"/>
  <c r="AI34" i="17" s="1"/>
  <c r="AH31" i="17"/>
  <c r="AI31" i="17" s="1"/>
  <c r="AH33" i="17"/>
  <c r="AI33" i="17" s="1"/>
  <c r="U27" i="9"/>
  <c r="T27" i="9"/>
  <c r="V26" i="9"/>
  <c r="V25" i="9"/>
  <c r="U24" i="9"/>
  <c r="T24" i="9"/>
  <c r="V23" i="9"/>
  <c r="V22" i="9"/>
  <c r="U21" i="9"/>
  <c r="T21" i="9"/>
  <c r="V20" i="9"/>
  <c r="V19" i="9"/>
  <c r="U18" i="9"/>
  <c r="T18" i="9"/>
  <c r="V17" i="9"/>
  <c r="V16" i="9"/>
  <c r="U15" i="9"/>
  <c r="T15" i="9"/>
  <c r="V14" i="9"/>
  <c r="V13" i="9"/>
  <c r="U12" i="9"/>
  <c r="T12" i="9"/>
  <c r="V11" i="9"/>
  <c r="V10" i="9"/>
  <c r="U9" i="9"/>
  <c r="T9" i="9"/>
  <c r="V8" i="9"/>
  <c r="V7" i="9"/>
  <c r="U6" i="9"/>
  <c r="T6" i="9"/>
  <c r="V5" i="9"/>
  <c r="V4" i="9"/>
  <c r="AJ23" i="17" l="1"/>
  <c r="AJ27" i="18"/>
  <c r="AJ7" i="17"/>
  <c r="AJ33" i="17"/>
  <c r="AJ27" i="17"/>
  <c r="AJ15" i="17"/>
  <c r="AJ11" i="17"/>
  <c r="AJ19" i="17"/>
  <c r="AJ32" i="17"/>
  <c r="AJ34" i="17"/>
  <c r="AJ31" i="17"/>
  <c r="AH35" i="17"/>
  <c r="AI35" i="17" s="1"/>
  <c r="V27" i="9"/>
  <c r="V21" i="9"/>
  <c r="V15" i="9"/>
  <c r="V12" i="9"/>
  <c r="V6" i="9"/>
  <c r="V24" i="9"/>
  <c r="V18" i="9"/>
  <c r="V9" i="9"/>
  <c r="AH21" i="15"/>
  <c r="AH39" i="13"/>
  <c r="AH38" i="13"/>
  <c r="AH37" i="13"/>
  <c r="AH36" i="13"/>
  <c r="AH22" i="13"/>
  <c r="AJ22" i="13" s="1"/>
  <c r="AH21" i="13"/>
  <c r="AJ21" i="13" s="1"/>
  <c r="AH20" i="13"/>
  <c r="AJ20" i="13" s="1"/>
  <c r="AJ36" i="13" l="1"/>
  <c r="AI36" i="13"/>
  <c r="AJ35" i="17"/>
  <c r="H26" i="5"/>
  <c r="H28" i="5" s="1"/>
  <c r="G21" i="5"/>
  <c r="G23" i="5" s="1"/>
  <c r="H26" i="3"/>
  <c r="H28" i="3" s="1"/>
  <c r="H26" i="2" l="1"/>
  <c r="G26" i="2"/>
  <c r="H28" i="2" l="1"/>
  <c r="H27" i="2"/>
  <c r="G28" i="2"/>
  <c r="G27" i="2"/>
  <c r="AH55" i="15"/>
  <c r="AH43" i="13"/>
  <c r="AH42" i="13"/>
  <c r="AH41" i="13"/>
  <c r="AH40" i="13"/>
  <c r="AH35" i="13"/>
  <c r="AH34" i="13"/>
  <c r="AH32" i="13"/>
  <c r="AH31" i="13"/>
  <c r="AH30" i="13"/>
  <c r="AH29" i="13"/>
  <c r="AH28" i="13"/>
  <c r="AH27" i="13"/>
  <c r="AH26" i="13"/>
  <c r="AH25" i="13"/>
  <c r="AH24" i="13"/>
  <c r="AH23" i="13"/>
  <c r="AH19" i="13"/>
  <c r="AH18" i="13"/>
  <c r="AH17" i="13"/>
  <c r="AH16" i="13"/>
  <c r="AH15" i="13"/>
  <c r="AH14" i="13"/>
  <c r="AH13" i="13"/>
  <c r="AH12" i="13"/>
  <c r="AH11" i="13"/>
  <c r="AH10" i="13"/>
  <c r="AH9" i="13"/>
  <c r="AH8" i="13"/>
  <c r="AH7" i="13"/>
  <c r="AH6" i="13"/>
  <c r="AH5" i="13"/>
  <c r="AH4" i="13"/>
  <c r="AH43" i="11"/>
  <c r="AH42" i="11"/>
  <c r="AJ42" i="11" s="1"/>
  <c r="AH41" i="11"/>
  <c r="AH40" i="11"/>
  <c r="AH39" i="11"/>
  <c r="AJ39" i="11" s="1"/>
  <c r="AH38" i="11"/>
  <c r="AH37" i="11"/>
  <c r="AH36" i="11"/>
  <c r="AH34" i="11"/>
  <c r="AH33" i="11"/>
  <c r="AH32" i="11"/>
  <c r="AH31" i="11"/>
  <c r="AJ31" i="11" s="1"/>
  <c r="AH30" i="11"/>
  <c r="AH29" i="11"/>
  <c r="AH28" i="11"/>
  <c r="AH27" i="11"/>
  <c r="AH26" i="11"/>
  <c r="AH25" i="11"/>
  <c r="AH24" i="11"/>
  <c r="AH23" i="11"/>
  <c r="AH22" i="11"/>
  <c r="AH21" i="11"/>
  <c r="AH20" i="11"/>
  <c r="AH19" i="11"/>
  <c r="AH18" i="11"/>
  <c r="AH17" i="11"/>
  <c r="AH16" i="11"/>
  <c r="AH15" i="11"/>
  <c r="AH14" i="11"/>
  <c r="AH13" i="11"/>
  <c r="AH12" i="11"/>
  <c r="AI11" i="11"/>
  <c r="AH10" i="11"/>
  <c r="AH9" i="11"/>
  <c r="AH8" i="11"/>
  <c r="AH7" i="11"/>
  <c r="AH6" i="11"/>
  <c r="AH5" i="11"/>
  <c r="AH4" i="11"/>
  <c r="AH53" i="15"/>
  <c r="AH52" i="15"/>
  <c r="AH51" i="15"/>
  <c r="AH50" i="15"/>
  <c r="AH49" i="15"/>
  <c r="AH47" i="15"/>
  <c r="AH46" i="15"/>
  <c r="AH44" i="15"/>
  <c r="AH43" i="15"/>
  <c r="AH42" i="15"/>
  <c r="AH41" i="15"/>
  <c r="AH40" i="15"/>
  <c r="AH39" i="15"/>
  <c r="AH38" i="15"/>
  <c r="AH37" i="15"/>
  <c r="AH36" i="15"/>
  <c r="AH35" i="15"/>
  <c r="AH34" i="15"/>
  <c r="AH33" i="15"/>
  <c r="AH32" i="15"/>
  <c r="AH31" i="15"/>
  <c r="AH30" i="15"/>
  <c r="AH29" i="15"/>
  <c r="AH28" i="15"/>
  <c r="AH27" i="15"/>
  <c r="AH26" i="15"/>
  <c r="AH25" i="15"/>
  <c r="AH24" i="15"/>
  <c r="AH23" i="15"/>
  <c r="AH22" i="15"/>
  <c r="AH20" i="15"/>
  <c r="AH19" i="15"/>
  <c r="AH18" i="15"/>
  <c r="AH17" i="15"/>
  <c r="AH16" i="15"/>
  <c r="AH15" i="15"/>
  <c r="AH14" i="15"/>
  <c r="AH13" i="15"/>
  <c r="AH12" i="15"/>
  <c r="AH11" i="15"/>
  <c r="AH10" i="15"/>
  <c r="AH9" i="15"/>
  <c r="AH8" i="15"/>
  <c r="AH7" i="15"/>
  <c r="AH6" i="15"/>
  <c r="AH5" i="15"/>
  <c r="AH4" i="15"/>
  <c r="AI39" i="13"/>
  <c r="AI22" i="13"/>
  <c r="AI21" i="13"/>
  <c r="AI20" i="13"/>
  <c r="AI39" i="11"/>
  <c r="AI35" i="11"/>
  <c r="H40" i="5"/>
  <c r="H39" i="5"/>
  <c r="H36" i="5"/>
  <c r="H31" i="5"/>
  <c r="H27" i="5"/>
  <c r="H21" i="5"/>
  <c r="H16" i="5"/>
  <c r="H11" i="5"/>
  <c r="H6" i="5"/>
  <c r="H8" i="5" s="1"/>
  <c r="H40" i="3"/>
  <c r="H39" i="3"/>
  <c r="H36" i="3"/>
  <c r="H31" i="3"/>
  <c r="H27" i="3"/>
  <c r="H21" i="3"/>
  <c r="H16" i="3"/>
  <c r="H11" i="3"/>
  <c r="H6" i="3"/>
  <c r="H40" i="4"/>
  <c r="H39" i="4"/>
  <c r="H41" i="4" s="1"/>
  <c r="H40" i="2"/>
  <c r="H39" i="2"/>
  <c r="H36" i="2"/>
  <c r="H37" i="2" s="1"/>
  <c r="H31" i="2"/>
  <c r="H21" i="2"/>
  <c r="H22" i="2" s="1"/>
  <c r="H16" i="2"/>
  <c r="H17" i="2" s="1"/>
  <c r="H11" i="2"/>
  <c r="H12" i="2" s="1"/>
  <c r="H6" i="2"/>
  <c r="H40" i="1"/>
  <c r="H39" i="1"/>
  <c r="H36" i="1"/>
  <c r="H31" i="1"/>
  <c r="H27" i="1"/>
  <c r="H21" i="1"/>
  <c r="H16" i="1"/>
  <c r="H11" i="1"/>
  <c r="H6" i="1"/>
  <c r="H8" i="1" s="1"/>
  <c r="AI42" i="11" l="1"/>
  <c r="AI39" i="15"/>
  <c r="AJ39" i="15"/>
  <c r="AI40" i="15"/>
  <c r="AJ40" i="15"/>
  <c r="AI43" i="15"/>
  <c r="AJ43" i="15"/>
  <c r="AJ34" i="13"/>
  <c r="AI34" i="13"/>
  <c r="AJ35" i="13"/>
  <c r="AI35" i="13"/>
  <c r="AI32" i="11"/>
  <c r="AJ32" i="11"/>
  <c r="AI36" i="11"/>
  <c r="AJ36" i="11"/>
  <c r="AI37" i="11"/>
  <c r="AJ37" i="11"/>
  <c r="H22" i="5"/>
  <c r="H23" i="5"/>
  <c r="H37" i="5"/>
  <c r="H38" i="5"/>
  <c r="H32" i="5"/>
  <c r="H33" i="5"/>
  <c r="H12" i="5"/>
  <c r="H13" i="5"/>
  <c r="H17" i="5"/>
  <c r="H18" i="5"/>
  <c r="H37" i="3"/>
  <c r="H38" i="3"/>
  <c r="H32" i="3"/>
  <c r="H33" i="3"/>
  <c r="H12" i="3"/>
  <c r="H13" i="3"/>
  <c r="H7" i="3"/>
  <c r="H8" i="3"/>
  <c r="H17" i="3"/>
  <c r="H18" i="3"/>
  <c r="H22" i="3"/>
  <c r="H23" i="3"/>
  <c r="H33" i="2"/>
  <c r="H32" i="2"/>
  <c r="AI4" i="15"/>
  <c r="AJ4" i="15"/>
  <c r="AI46" i="15"/>
  <c r="AJ46" i="15"/>
  <c r="AI47" i="15"/>
  <c r="AJ47" i="15"/>
  <c r="AI14" i="15"/>
  <c r="AJ14" i="15"/>
  <c r="AI23" i="15"/>
  <c r="AJ23" i="15"/>
  <c r="AI49" i="15"/>
  <c r="AJ49" i="15"/>
  <c r="AI13" i="15"/>
  <c r="AJ13" i="15"/>
  <c r="AI15" i="15"/>
  <c r="AJ15" i="15"/>
  <c r="AI50" i="15"/>
  <c r="AJ50" i="15"/>
  <c r="AI37" i="15"/>
  <c r="AJ37" i="15"/>
  <c r="AI38" i="15"/>
  <c r="AJ38" i="15"/>
  <c r="AI32" i="15"/>
  <c r="AJ32" i="15"/>
  <c r="AI8" i="15"/>
  <c r="AJ8" i="15"/>
  <c r="AI25" i="15"/>
  <c r="AJ25" i="15"/>
  <c r="AI33" i="15"/>
  <c r="AJ33" i="15"/>
  <c r="AI51" i="15"/>
  <c r="AJ51" i="15"/>
  <c r="AI12" i="15"/>
  <c r="AJ12" i="15"/>
  <c r="AI9" i="15"/>
  <c r="AJ9" i="15"/>
  <c r="AI17" i="15"/>
  <c r="AJ17" i="15"/>
  <c r="AI26" i="15"/>
  <c r="AJ26" i="15"/>
  <c r="AI34" i="15"/>
  <c r="AJ34" i="15"/>
  <c r="AI52" i="15"/>
  <c r="AJ52" i="15"/>
  <c r="AI20" i="15"/>
  <c r="AJ20" i="15"/>
  <c r="AI30" i="15"/>
  <c r="AJ30" i="15"/>
  <c r="AI18" i="15"/>
  <c r="AJ18" i="15"/>
  <c r="AI27" i="15"/>
  <c r="AJ27" i="15"/>
  <c r="AI35" i="15"/>
  <c r="AJ35" i="15"/>
  <c r="AI53" i="15"/>
  <c r="AJ53" i="15"/>
  <c r="AI29" i="15"/>
  <c r="AJ29" i="15"/>
  <c r="AI22" i="15"/>
  <c r="AJ22" i="15"/>
  <c r="AI24" i="15"/>
  <c r="AJ24" i="15"/>
  <c r="AI19" i="15"/>
  <c r="AJ19" i="15"/>
  <c r="AI28" i="15"/>
  <c r="AJ28" i="15"/>
  <c r="AI44" i="15"/>
  <c r="AJ44" i="15"/>
  <c r="AI55" i="15"/>
  <c r="AJ55" i="15"/>
  <c r="AI7" i="13"/>
  <c r="AJ7" i="13"/>
  <c r="AI15" i="13"/>
  <c r="AJ15" i="13"/>
  <c r="AI26" i="13"/>
  <c r="AJ26" i="13"/>
  <c r="AI8" i="13"/>
  <c r="AJ8" i="13"/>
  <c r="AI16" i="13"/>
  <c r="AJ16" i="13"/>
  <c r="AI27" i="13"/>
  <c r="AJ27" i="13"/>
  <c r="AI14" i="13"/>
  <c r="AJ14" i="13"/>
  <c r="AI9" i="13"/>
  <c r="AJ9" i="13"/>
  <c r="AI17" i="13"/>
  <c r="AJ17" i="13"/>
  <c r="AI28" i="13"/>
  <c r="AJ28" i="13"/>
  <c r="AI40" i="13"/>
  <c r="AJ40" i="13"/>
  <c r="AI25" i="13"/>
  <c r="AJ25" i="13"/>
  <c r="AI10" i="13"/>
  <c r="AJ10" i="13"/>
  <c r="AI18" i="13"/>
  <c r="AJ18" i="13"/>
  <c r="AI29" i="13"/>
  <c r="AJ29" i="13"/>
  <c r="AI41" i="13"/>
  <c r="AJ41" i="13"/>
  <c r="AI11" i="13"/>
  <c r="AJ11" i="13"/>
  <c r="AI19" i="13"/>
  <c r="AJ19" i="13"/>
  <c r="AI30" i="13"/>
  <c r="AJ30" i="13"/>
  <c r="AI42" i="13"/>
  <c r="AJ42" i="13"/>
  <c r="AI6" i="13"/>
  <c r="AJ6" i="13"/>
  <c r="AI4" i="13"/>
  <c r="AJ4" i="13"/>
  <c r="AI12" i="13"/>
  <c r="AJ12" i="13"/>
  <c r="AI23" i="13"/>
  <c r="AJ23" i="13"/>
  <c r="AI31" i="13"/>
  <c r="AJ31" i="13"/>
  <c r="AI43" i="13"/>
  <c r="AJ43" i="13"/>
  <c r="AI5" i="13"/>
  <c r="AJ5" i="13"/>
  <c r="AI13" i="13"/>
  <c r="AJ13" i="13"/>
  <c r="AI24" i="13"/>
  <c r="AJ24" i="13"/>
  <c r="AI6" i="11"/>
  <c r="AJ6" i="11"/>
  <c r="AI14" i="11"/>
  <c r="AJ14" i="11"/>
  <c r="AI22" i="11"/>
  <c r="AJ22" i="11"/>
  <c r="AI30" i="11"/>
  <c r="AJ30" i="11"/>
  <c r="AI13" i="11"/>
  <c r="AJ13" i="11"/>
  <c r="AI7" i="11"/>
  <c r="AJ7" i="11"/>
  <c r="AI15" i="11"/>
  <c r="AJ15" i="11"/>
  <c r="AI23" i="11"/>
  <c r="AJ23" i="11"/>
  <c r="AI31" i="11"/>
  <c r="AI40" i="11"/>
  <c r="AJ40" i="11"/>
  <c r="AI29" i="11"/>
  <c r="AJ29" i="11"/>
  <c r="AI8" i="11"/>
  <c r="AJ8" i="11"/>
  <c r="AI16" i="11"/>
  <c r="AJ16" i="11"/>
  <c r="AI24" i="11"/>
  <c r="AJ24" i="11"/>
  <c r="AI41" i="11"/>
  <c r="AJ41" i="11"/>
  <c r="AI21" i="11"/>
  <c r="AJ21" i="11"/>
  <c r="AI25" i="11"/>
  <c r="AJ25" i="11"/>
  <c r="AI17" i="11"/>
  <c r="AJ17" i="11"/>
  <c r="AI10" i="11"/>
  <c r="AJ10" i="11"/>
  <c r="AI18" i="11"/>
  <c r="AJ18" i="11"/>
  <c r="AI26" i="11"/>
  <c r="AJ26" i="11"/>
  <c r="AI43" i="11"/>
  <c r="AJ43" i="11"/>
  <c r="AI5" i="11"/>
  <c r="AJ5" i="11"/>
  <c r="AI9" i="11"/>
  <c r="AJ9" i="11"/>
  <c r="AI19" i="11"/>
  <c r="AJ19" i="11"/>
  <c r="AI27" i="11"/>
  <c r="AJ27" i="11"/>
  <c r="AI4" i="11"/>
  <c r="AJ4" i="11"/>
  <c r="AI12" i="11"/>
  <c r="AJ12" i="11"/>
  <c r="AI20" i="11"/>
  <c r="AJ20" i="11"/>
  <c r="AI28" i="11"/>
  <c r="AJ28" i="11"/>
  <c r="H38" i="2"/>
  <c r="H23" i="2"/>
  <c r="H18" i="2"/>
  <c r="H13" i="2"/>
  <c r="H7" i="2"/>
  <c r="H8" i="2"/>
  <c r="H37" i="1"/>
  <c r="H38" i="1"/>
  <c r="H32" i="1"/>
  <c r="H33" i="1"/>
  <c r="H22" i="1"/>
  <c r="H23" i="1"/>
  <c r="H17" i="1"/>
  <c r="H18" i="1"/>
  <c r="H12" i="1"/>
  <c r="H13" i="1"/>
  <c r="H41" i="5"/>
  <c r="H43" i="5" s="1"/>
  <c r="H7" i="5"/>
  <c r="H41" i="3"/>
  <c r="H42" i="3" s="1"/>
  <c r="H41" i="2"/>
  <c r="H42" i="2" s="1"/>
  <c r="H41" i="1"/>
  <c r="H42" i="1" s="1"/>
  <c r="H7" i="1"/>
  <c r="H42" i="5" l="1"/>
  <c r="H43" i="3"/>
  <c r="H43" i="2"/>
  <c r="H43" i="4"/>
  <c r="H42" i="4"/>
  <c r="H43" i="1"/>
  <c r="R27" i="9"/>
  <c r="Q27" i="9"/>
  <c r="S26" i="9"/>
  <c r="S25" i="9"/>
  <c r="R24" i="9"/>
  <c r="Q24" i="9"/>
  <c r="S23" i="9"/>
  <c r="S22" i="9"/>
  <c r="R21" i="9"/>
  <c r="Q21" i="9"/>
  <c r="S20" i="9"/>
  <c r="S19" i="9"/>
  <c r="R18" i="9"/>
  <c r="Q18" i="9"/>
  <c r="S17" i="9"/>
  <c r="S16" i="9"/>
  <c r="R15" i="9"/>
  <c r="Q15" i="9"/>
  <c r="S14" i="9"/>
  <c r="S13" i="9"/>
  <c r="R12" i="9"/>
  <c r="Q12" i="9"/>
  <c r="S11" i="9"/>
  <c r="S10" i="9"/>
  <c r="R9" i="9"/>
  <c r="Q9" i="9"/>
  <c r="S8" i="9"/>
  <c r="S7" i="9"/>
  <c r="R6" i="9"/>
  <c r="Q6" i="9"/>
  <c r="S5" i="9"/>
  <c r="S4" i="9"/>
  <c r="AB24" i="18"/>
  <c r="AA24" i="18"/>
  <c r="W24" i="18"/>
  <c r="V24" i="18"/>
  <c r="R24" i="18"/>
  <c r="Q24" i="18"/>
  <c r="AB21" i="18"/>
  <c r="AA21" i="18"/>
  <c r="W21" i="18"/>
  <c r="V21" i="18"/>
  <c r="R21" i="18"/>
  <c r="Q21" i="18"/>
  <c r="AB18" i="18"/>
  <c r="AA18" i="18"/>
  <c r="W18" i="18"/>
  <c r="V18" i="18"/>
  <c r="R18" i="18"/>
  <c r="Q18" i="18"/>
  <c r="AB15" i="18"/>
  <c r="AA15" i="18"/>
  <c r="W15" i="18"/>
  <c r="V15" i="18"/>
  <c r="R15" i="18"/>
  <c r="Q15" i="18"/>
  <c r="AB12" i="18"/>
  <c r="AA12" i="18"/>
  <c r="W12" i="18"/>
  <c r="V12" i="18"/>
  <c r="R12" i="18"/>
  <c r="Q12" i="18"/>
  <c r="AB9" i="18"/>
  <c r="AA9" i="18"/>
  <c r="W9" i="18"/>
  <c r="V9" i="18"/>
  <c r="R9" i="18"/>
  <c r="Q9" i="18"/>
  <c r="AB6" i="18"/>
  <c r="AA6" i="18"/>
  <c r="W6" i="18"/>
  <c r="V6" i="18"/>
  <c r="R6" i="18"/>
  <c r="Q6" i="18"/>
  <c r="S17" i="18"/>
  <c r="S16" i="18"/>
  <c r="S6" i="9" l="1"/>
  <c r="S12" i="9"/>
  <c r="S21" i="9"/>
  <c r="S18" i="9"/>
  <c r="S9" i="9"/>
  <c r="S27" i="9"/>
  <c r="S24" i="9"/>
  <c r="S15" i="9"/>
  <c r="S18" i="18"/>
  <c r="AB26" i="18"/>
  <c r="AA26" i="18"/>
  <c r="W26" i="18"/>
  <c r="V26" i="18"/>
  <c r="R26" i="18"/>
  <c r="Q26" i="18"/>
  <c r="AB25" i="18"/>
  <c r="AA25" i="18"/>
  <c r="W25" i="18"/>
  <c r="V25" i="18"/>
  <c r="R25" i="18"/>
  <c r="Q25" i="18"/>
  <c r="AC23" i="18"/>
  <c r="X23" i="18"/>
  <c r="S23" i="18"/>
  <c r="AC22" i="18"/>
  <c r="AE22" i="18" s="1"/>
  <c r="X22" i="18"/>
  <c r="Z22" i="18" s="1"/>
  <c r="S22" i="18"/>
  <c r="U22" i="18" s="1"/>
  <c r="AC20" i="18"/>
  <c r="X20" i="18"/>
  <c r="S20" i="18"/>
  <c r="AC19" i="18"/>
  <c r="AE19" i="18" s="1"/>
  <c r="X19" i="18"/>
  <c r="Z19" i="18" s="1"/>
  <c r="S19" i="18"/>
  <c r="U19" i="18" s="1"/>
  <c r="AC17" i="18"/>
  <c r="X17" i="18"/>
  <c r="AC16" i="18"/>
  <c r="X16" i="18"/>
  <c r="Z16" i="18" s="1"/>
  <c r="AC14" i="18"/>
  <c r="X14" i="18"/>
  <c r="S14" i="18"/>
  <c r="AC13" i="18"/>
  <c r="AE13" i="18" s="1"/>
  <c r="X13" i="18"/>
  <c r="Z13" i="18" s="1"/>
  <c r="S13" i="18"/>
  <c r="U13" i="18" s="1"/>
  <c r="AC11" i="18"/>
  <c r="X11" i="18"/>
  <c r="S11" i="18"/>
  <c r="AC10" i="18"/>
  <c r="AE10" i="18" s="1"/>
  <c r="X10" i="18"/>
  <c r="Z10" i="18" s="1"/>
  <c r="S10" i="18"/>
  <c r="AC8" i="18"/>
  <c r="X8" i="18"/>
  <c r="S8" i="18"/>
  <c r="AC7" i="18"/>
  <c r="X7" i="18"/>
  <c r="S7" i="18"/>
  <c r="U7" i="18" s="1"/>
  <c r="AC5" i="18"/>
  <c r="X5" i="18"/>
  <c r="S5" i="18"/>
  <c r="AC4" i="18"/>
  <c r="AE4" i="18" s="1"/>
  <c r="X4" i="18"/>
  <c r="S4" i="18"/>
  <c r="U4" i="18" s="1"/>
  <c r="AC37" i="15"/>
  <c r="AC36" i="15"/>
  <c r="AC35" i="15"/>
  <c r="AC34" i="15"/>
  <c r="AC18" i="15"/>
  <c r="AC27" i="15"/>
  <c r="AC26" i="15"/>
  <c r="AC25" i="15"/>
  <c r="AC24" i="15"/>
  <c r="AC20" i="15"/>
  <c r="AC21" i="15"/>
  <c r="AC22" i="15"/>
  <c r="AC19" i="15"/>
  <c r="AC15" i="15"/>
  <c r="AC16" i="15"/>
  <c r="AC17" i="15"/>
  <c r="AC14" i="15"/>
  <c r="AC10" i="15"/>
  <c r="AC11" i="15"/>
  <c r="AC12" i="15"/>
  <c r="AC9" i="15"/>
  <c r="AC5" i="15"/>
  <c r="AC6" i="15"/>
  <c r="AC7" i="15"/>
  <c r="AC53" i="15"/>
  <c r="AC52" i="15"/>
  <c r="AC51" i="15"/>
  <c r="AC50" i="15"/>
  <c r="AC47" i="15"/>
  <c r="AC46" i="15"/>
  <c r="AC44" i="15"/>
  <c r="AC43" i="15"/>
  <c r="AC42" i="15"/>
  <c r="AC41" i="15"/>
  <c r="AC40" i="15"/>
  <c r="AC39" i="15"/>
  <c r="AC38" i="15"/>
  <c r="AC33" i="15"/>
  <c r="AC32" i="15"/>
  <c r="AC31" i="15"/>
  <c r="AC30" i="15"/>
  <c r="AC29" i="15"/>
  <c r="AC28" i="15"/>
  <c r="AC23" i="15"/>
  <c r="AC13" i="15"/>
  <c r="AC8" i="15"/>
  <c r="AC4" i="15"/>
  <c r="AC28" i="13"/>
  <c r="AC14" i="13"/>
  <c r="AC43" i="13"/>
  <c r="AC39" i="13"/>
  <c r="AD39" i="13" s="1"/>
  <c r="AC35" i="13"/>
  <c r="AD35" i="13" s="1"/>
  <c r="AC31" i="13"/>
  <c r="AC27" i="13"/>
  <c r="AC23" i="13"/>
  <c r="AC19" i="13"/>
  <c r="AC15" i="13"/>
  <c r="AC42" i="13"/>
  <c r="AC41" i="13"/>
  <c r="AC40" i="13"/>
  <c r="AC38" i="13"/>
  <c r="AC37" i="13"/>
  <c r="AC36" i="13"/>
  <c r="AD36" i="13" s="1"/>
  <c r="AC34" i="13"/>
  <c r="AD34" i="13" s="1"/>
  <c r="AC33" i="13"/>
  <c r="AD33" i="13" s="1"/>
  <c r="AC32" i="13"/>
  <c r="AC30" i="13"/>
  <c r="AC29" i="13"/>
  <c r="AC26" i="13"/>
  <c r="AC25" i="13"/>
  <c r="AC24" i="13"/>
  <c r="AC22" i="13"/>
  <c r="AD21" i="13"/>
  <c r="AD20" i="13"/>
  <c r="AC18" i="13"/>
  <c r="AC17" i="13"/>
  <c r="AC16" i="13"/>
  <c r="AC13" i="13"/>
  <c r="AC12" i="13"/>
  <c r="AC11" i="13"/>
  <c r="AC10" i="13"/>
  <c r="AC9" i="13"/>
  <c r="AC8" i="13"/>
  <c r="AC7" i="13"/>
  <c r="AC6" i="13"/>
  <c r="AC5" i="13"/>
  <c r="AC4" i="13"/>
  <c r="AC17" i="11"/>
  <c r="AC43" i="11"/>
  <c r="AC42" i="11"/>
  <c r="AC41" i="11"/>
  <c r="AC40" i="11"/>
  <c r="AC39" i="11"/>
  <c r="AC38" i="11"/>
  <c r="AC37" i="11"/>
  <c r="AC36" i="11"/>
  <c r="AC35" i="11"/>
  <c r="AC34" i="11"/>
  <c r="AC33" i="11"/>
  <c r="AC32" i="11"/>
  <c r="AC31" i="11"/>
  <c r="AE31" i="11" s="1"/>
  <c r="AC30" i="11"/>
  <c r="AC29" i="11"/>
  <c r="AC28" i="11"/>
  <c r="AC27" i="11"/>
  <c r="AC26" i="11"/>
  <c r="AC25" i="11"/>
  <c r="AC24" i="11"/>
  <c r="AC23" i="11"/>
  <c r="AC22" i="11"/>
  <c r="AC21" i="11"/>
  <c r="AC20" i="11"/>
  <c r="AC19" i="11"/>
  <c r="AC18" i="11"/>
  <c r="AC16" i="11"/>
  <c r="AC15" i="11"/>
  <c r="AC14" i="11"/>
  <c r="AC13" i="11"/>
  <c r="AC12" i="11"/>
  <c r="AC11" i="11"/>
  <c r="AC10" i="11"/>
  <c r="AC9" i="11"/>
  <c r="AC8" i="11"/>
  <c r="AC7" i="11"/>
  <c r="AC6" i="11"/>
  <c r="AC5" i="11"/>
  <c r="AC4" i="11"/>
  <c r="G40" i="5"/>
  <c r="G39" i="5"/>
  <c r="G36" i="5"/>
  <c r="G31" i="5"/>
  <c r="G27" i="5"/>
  <c r="G22" i="5"/>
  <c r="G16" i="5"/>
  <c r="G11" i="5"/>
  <c r="G6" i="5"/>
  <c r="G40" i="3"/>
  <c r="G39" i="3"/>
  <c r="G36" i="3"/>
  <c r="G31" i="3"/>
  <c r="G26" i="3"/>
  <c r="G21" i="3"/>
  <c r="G16" i="3"/>
  <c r="G11" i="3"/>
  <c r="G6" i="3"/>
  <c r="G40" i="4"/>
  <c r="G39" i="4"/>
  <c r="G6" i="2"/>
  <c r="G40" i="2"/>
  <c r="G39" i="2"/>
  <c r="G36" i="2"/>
  <c r="G37" i="2" s="1"/>
  <c r="G31" i="2"/>
  <c r="G32" i="2" s="1"/>
  <c r="G21" i="2"/>
  <c r="G22" i="2" s="1"/>
  <c r="G16" i="2"/>
  <c r="G17" i="2" s="1"/>
  <c r="G11" i="2"/>
  <c r="G12" i="2" s="1"/>
  <c r="G40" i="1"/>
  <c r="G39" i="1"/>
  <c r="G36" i="1"/>
  <c r="G31" i="1"/>
  <c r="G26" i="1"/>
  <c r="G21" i="1"/>
  <c r="G16" i="1"/>
  <c r="G11" i="1"/>
  <c r="G6" i="1"/>
  <c r="AC30" i="17"/>
  <c r="AE30" i="17" s="1"/>
  <c r="AC29" i="17"/>
  <c r="AC28" i="17"/>
  <c r="AC26" i="17"/>
  <c r="AE26" i="17" s="1"/>
  <c r="AC25" i="17"/>
  <c r="AE25" i="17" s="1"/>
  <c r="AC24" i="17"/>
  <c r="AD24" i="17" s="1"/>
  <c r="AC22" i="17"/>
  <c r="AC21" i="17"/>
  <c r="AC20" i="17"/>
  <c r="AC18" i="17"/>
  <c r="AE18" i="17" s="1"/>
  <c r="AC17" i="17"/>
  <c r="AE17" i="17" s="1"/>
  <c r="AC16" i="17"/>
  <c r="AE16" i="17" s="1"/>
  <c r="AC14" i="17"/>
  <c r="AC13" i="17"/>
  <c r="AC12" i="17"/>
  <c r="AC10" i="17"/>
  <c r="AC9" i="17"/>
  <c r="AC8" i="17"/>
  <c r="AC6" i="17"/>
  <c r="AC5" i="17"/>
  <c r="AC4" i="17"/>
  <c r="G41" i="4" l="1"/>
  <c r="AD43" i="15"/>
  <c r="AE43" i="15"/>
  <c r="AD40" i="15"/>
  <c r="AE40" i="15"/>
  <c r="AD39" i="15"/>
  <c r="AE39" i="15"/>
  <c r="AD35" i="11"/>
  <c r="AE35" i="11"/>
  <c r="AD36" i="11"/>
  <c r="AE36" i="11"/>
  <c r="AD32" i="11"/>
  <c r="AE32" i="11"/>
  <c r="AD37" i="11"/>
  <c r="AE37" i="11"/>
  <c r="AD39" i="11"/>
  <c r="AE39" i="11"/>
  <c r="G32" i="5"/>
  <c r="G33" i="5"/>
  <c r="G37" i="5"/>
  <c r="G38" i="5"/>
  <c r="G43" i="5"/>
  <c r="G12" i="5"/>
  <c r="G13" i="5"/>
  <c r="G17" i="5"/>
  <c r="G18" i="5"/>
  <c r="G7" i="5"/>
  <c r="G8" i="5"/>
  <c r="G37" i="3"/>
  <c r="G38" i="3"/>
  <c r="G12" i="3"/>
  <c r="G13" i="3"/>
  <c r="G22" i="3"/>
  <c r="G23" i="3"/>
  <c r="G7" i="3"/>
  <c r="G8" i="3"/>
  <c r="G27" i="3"/>
  <c r="G28" i="3"/>
  <c r="G17" i="3"/>
  <c r="G18" i="3"/>
  <c r="G32" i="3"/>
  <c r="G33" i="3"/>
  <c r="AD20" i="18"/>
  <c r="AE20" i="18"/>
  <c r="Y17" i="18"/>
  <c r="Z17" i="18"/>
  <c r="Y20" i="18"/>
  <c r="Z20" i="18"/>
  <c r="T23" i="18"/>
  <c r="U23" i="18"/>
  <c r="AD8" i="18"/>
  <c r="AE8" i="18"/>
  <c r="AD23" i="18"/>
  <c r="AE23" i="18"/>
  <c r="Y5" i="18"/>
  <c r="Z5" i="18"/>
  <c r="T11" i="18"/>
  <c r="U11" i="18"/>
  <c r="T14" i="18"/>
  <c r="U14" i="18"/>
  <c r="AD9" i="17"/>
  <c r="AE9" i="17"/>
  <c r="AD29" i="17"/>
  <c r="AE29" i="17"/>
  <c r="AD22" i="17"/>
  <c r="AE22" i="17"/>
  <c r="AD21" i="17"/>
  <c r="AE21" i="17"/>
  <c r="AD13" i="17"/>
  <c r="AE13" i="17"/>
  <c r="AD47" i="15"/>
  <c r="AE47" i="15"/>
  <c r="AD23" i="15"/>
  <c r="AE23" i="15"/>
  <c r="AD50" i="15"/>
  <c r="AE50" i="15"/>
  <c r="AD12" i="15"/>
  <c r="AE12" i="15"/>
  <c r="AD22" i="15"/>
  <c r="AE22" i="15"/>
  <c r="AD34" i="15"/>
  <c r="AE34" i="15"/>
  <c r="AD19" i="15"/>
  <c r="AE19" i="15"/>
  <c r="AD52" i="15"/>
  <c r="AE52" i="15"/>
  <c r="AD30" i="15"/>
  <c r="AE30" i="15"/>
  <c r="AD53" i="15"/>
  <c r="AE53" i="15"/>
  <c r="AD14" i="15"/>
  <c r="AE14" i="15"/>
  <c r="AD24" i="15"/>
  <c r="AE24" i="15"/>
  <c r="AD37" i="15"/>
  <c r="AE37" i="15"/>
  <c r="AD9" i="15"/>
  <c r="AE9" i="15"/>
  <c r="AD51" i="15"/>
  <c r="AE51" i="15"/>
  <c r="AD35" i="15"/>
  <c r="AE35" i="15"/>
  <c r="AD20" i="15"/>
  <c r="AE20" i="15"/>
  <c r="AD17" i="15"/>
  <c r="AE17" i="15"/>
  <c r="AD25" i="15"/>
  <c r="AE25" i="15"/>
  <c r="AD13" i="15"/>
  <c r="AE13" i="15"/>
  <c r="AD28" i="15"/>
  <c r="AE28" i="15"/>
  <c r="AD4" i="15"/>
  <c r="AE4" i="15"/>
  <c r="AD32" i="15"/>
  <c r="AE32" i="15"/>
  <c r="AD44" i="15"/>
  <c r="AE44" i="15"/>
  <c r="AD26" i="15"/>
  <c r="AE26" i="15"/>
  <c r="AD38" i="15"/>
  <c r="AE38" i="15"/>
  <c r="AD18" i="15"/>
  <c r="AE18" i="15"/>
  <c r="AD29" i="15"/>
  <c r="AE29" i="15"/>
  <c r="AD8" i="15"/>
  <c r="AE8" i="15"/>
  <c r="AD33" i="15"/>
  <c r="AE33" i="15"/>
  <c r="AD46" i="15"/>
  <c r="AE46" i="15"/>
  <c r="AD15" i="15"/>
  <c r="AE15" i="15"/>
  <c r="AD27" i="15"/>
  <c r="AE27" i="15"/>
  <c r="AD41" i="13"/>
  <c r="AE41" i="13"/>
  <c r="AD9" i="13"/>
  <c r="AE9" i="13"/>
  <c r="AD42" i="13"/>
  <c r="AE42" i="13"/>
  <c r="AD43" i="13"/>
  <c r="AE43" i="13"/>
  <c r="AD30" i="13"/>
  <c r="AE30" i="13"/>
  <c r="AD10" i="13"/>
  <c r="AE10" i="13"/>
  <c r="AD15" i="13"/>
  <c r="AE15" i="13"/>
  <c r="AD14" i="13"/>
  <c r="AE14" i="13"/>
  <c r="AD8" i="13"/>
  <c r="AE8" i="13"/>
  <c r="AD11" i="13"/>
  <c r="AE11" i="13"/>
  <c r="AD22" i="13"/>
  <c r="AE22" i="13"/>
  <c r="AD19" i="13"/>
  <c r="AE19" i="13"/>
  <c r="AD28" i="13"/>
  <c r="AE28" i="13"/>
  <c r="AD4" i="13"/>
  <c r="AE4" i="13"/>
  <c r="AD23" i="13"/>
  <c r="AE23" i="13"/>
  <c r="AD24" i="13"/>
  <c r="AE24" i="13"/>
  <c r="AD5" i="13"/>
  <c r="AE5" i="13"/>
  <c r="AD13" i="13"/>
  <c r="AE13" i="13"/>
  <c r="AD25" i="13"/>
  <c r="AE25" i="13"/>
  <c r="AD27" i="13"/>
  <c r="AE27" i="13"/>
  <c r="AD12" i="13"/>
  <c r="AE12" i="13"/>
  <c r="AD6" i="13"/>
  <c r="AE6" i="13"/>
  <c r="AD16" i="13"/>
  <c r="AE16" i="13"/>
  <c r="AD26" i="13"/>
  <c r="AE26" i="13"/>
  <c r="AD31" i="13"/>
  <c r="AE31" i="13"/>
  <c r="AD18" i="13"/>
  <c r="AE18" i="13"/>
  <c r="AD7" i="13"/>
  <c r="AE7" i="13"/>
  <c r="AD17" i="13"/>
  <c r="AE17" i="13"/>
  <c r="AD29" i="13"/>
  <c r="AE29" i="13"/>
  <c r="AD40" i="13"/>
  <c r="AE40" i="13"/>
  <c r="AD9" i="11"/>
  <c r="AE9" i="11"/>
  <c r="AD10" i="11"/>
  <c r="AE10" i="11"/>
  <c r="AD19" i="11"/>
  <c r="AE19" i="11"/>
  <c r="AD27" i="11"/>
  <c r="AE27" i="11"/>
  <c r="AD43" i="11"/>
  <c r="AE43" i="11"/>
  <c r="AD42" i="11"/>
  <c r="AE42" i="11"/>
  <c r="AD28" i="11"/>
  <c r="AE28" i="11"/>
  <c r="AD4" i="11"/>
  <c r="AE4" i="11"/>
  <c r="AD12" i="11"/>
  <c r="AE12" i="11"/>
  <c r="AD21" i="11"/>
  <c r="AE21" i="11"/>
  <c r="AD29" i="11"/>
  <c r="AE29" i="11"/>
  <c r="AD5" i="11"/>
  <c r="AE5" i="11"/>
  <c r="AD13" i="11"/>
  <c r="AE13" i="11"/>
  <c r="AD22" i="11"/>
  <c r="AE22" i="11"/>
  <c r="AD30" i="11"/>
  <c r="AE30" i="11"/>
  <c r="AD26" i="11"/>
  <c r="AE26" i="11"/>
  <c r="AD20" i="11"/>
  <c r="AE20" i="11"/>
  <c r="AD6" i="11"/>
  <c r="AE6" i="11"/>
  <c r="AD14" i="11"/>
  <c r="AE14" i="11"/>
  <c r="AD23" i="11"/>
  <c r="AE23" i="11"/>
  <c r="AD31" i="11"/>
  <c r="AD7" i="11"/>
  <c r="AE7" i="11"/>
  <c r="AD15" i="11"/>
  <c r="AE15" i="11"/>
  <c r="AD24" i="11"/>
  <c r="AE24" i="11"/>
  <c r="AD40" i="11"/>
  <c r="AE40" i="11"/>
  <c r="AD18" i="11"/>
  <c r="AE18" i="11"/>
  <c r="AD11" i="11"/>
  <c r="AE11" i="11"/>
  <c r="AD17" i="11"/>
  <c r="AE17" i="11"/>
  <c r="AD8" i="11"/>
  <c r="AE8" i="11"/>
  <c r="AD16" i="11"/>
  <c r="AE16" i="11"/>
  <c r="AD25" i="11"/>
  <c r="AE25" i="11"/>
  <c r="AD41" i="11"/>
  <c r="AE41" i="11"/>
  <c r="G38" i="2"/>
  <c r="G33" i="2"/>
  <c r="G23" i="2"/>
  <c r="G18" i="2"/>
  <c r="G13" i="2"/>
  <c r="G7" i="2"/>
  <c r="G8" i="2"/>
  <c r="G37" i="1"/>
  <c r="G38" i="1"/>
  <c r="G32" i="1"/>
  <c r="G33" i="1"/>
  <c r="G27" i="1"/>
  <c r="G28" i="1"/>
  <c r="G22" i="1"/>
  <c r="G23" i="1"/>
  <c r="G17" i="1"/>
  <c r="G18" i="1"/>
  <c r="G12" i="1"/>
  <c r="G13" i="1"/>
  <c r="G7" i="1"/>
  <c r="G8" i="1"/>
  <c r="S21" i="18"/>
  <c r="S24" i="18"/>
  <c r="AD22" i="18"/>
  <c r="AC24" i="18"/>
  <c r="AC12" i="18"/>
  <c r="X18" i="18"/>
  <c r="Y22" i="18"/>
  <c r="X24" i="18"/>
  <c r="AC9" i="18"/>
  <c r="S12" i="18"/>
  <c r="AD19" i="18"/>
  <c r="AC21" i="18"/>
  <c r="Y19" i="18"/>
  <c r="X21" i="18"/>
  <c r="AC18" i="18"/>
  <c r="AC6" i="18"/>
  <c r="AE6" i="18" s="1"/>
  <c r="S9" i="18"/>
  <c r="S6" i="18"/>
  <c r="U6" i="18" s="1"/>
  <c r="AC15" i="18"/>
  <c r="T13" i="18"/>
  <c r="S15" i="18"/>
  <c r="Y13" i="18"/>
  <c r="X15" i="18"/>
  <c r="X6" i="18"/>
  <c r="Z6" i="18" s="1"/>
  <c r="Y10" i="18"/>
  <c r="X12" i="18"/>
  <c r="X9" i="18"/>
  <c r="X25" i="18"/>
  <c r="Y25" i="18" s="1"/>
  <c r="W27" i="18"/>
  <c r="AC26" i="18"/>
  <c r="AD26" i="18" s="1"/>
  <c r="AC25" i="18"/>
  <c r="AD25" i="18" s="1"/>
  <c r="AD4" i="18"/>
  <c r="AA27" i="18"/>
  <c r="AB27" i="18"/>
  <c r="AD10" i="18"/>
  <c r="T22" i="18"/>
  <c r="S25" i="18"/>
  <c r="T25" i="18" s="1"/>
  <c r="S26" i="18"/>
  <c r="T26" i="18" s="1"/>
  <c r="Q27" i="18"/>
  <c r="T4" i="18"/>
  <c r="X26" i="18"/>
  <c r="Y26" i="18" s="1"/>
  <c r="R27" i="18"/>
  <c r="V27" i="18"/>
  <c r="T7" i="18"/>
  <c r="AD13" i="18"/>
  <c r="Y16" i="18"/>
  <c r="T19" i="18"/>
  <c r="AC49" i="15"/>
  <c r="G41" i="5"/>
  <c r="G42" i="5" s="1"/>
  <c r="G41" i="3"/>
  <c r="G42" i="3" s="1"/>
  <c r="G41" i="2"/>
  <c r="G42" i="2" s="1"/>
  <c r="G41" i="1"/>
  <c r="G42" i="1" s="1"/>
  <c r="AB34" i="17"/>
  <c r="AA34" i="17"/>
  <c r="AB33" i="17"/>
  <c r="AA33" i="17"/>
  <c r="AB32" i="17"/>
  <c r="AA32" i="17"/>
  <c r="AB31" i="17"/>
  <c r="AA31" i="17"/>
  <c r="AD30" i="17"/>
  <c r="AB27" i="17"/>
  <c r="AA27" i="17"/>
  <c r="AD26" i="17"/>
  <c r="AD25" i="17"/>
  <c r="AB23" i="17"/>
  <c r="AA23" i="17"/>
  <c r="AB19" i="17"/>
  <c r="AA19" i="17"/>
  <c r="AD18" i="17"/>
  <c r="AD17" i="17"/>
  <c r="AD16" i="17"/>
  <c r="AB15" i="17"/>
  <c r="AA15" i="17"/>
  <c r="AB11" i="17"/>
  <c r="AA11" i="17"/>
  <c r="AB7" i="17"/>
  <c r="AA7" i="17"/>
  <c r="G43" i="3" l="1"/>
  <c r="G43" i="2"/>
  <c r="AD9" i="18"/>
  <c r="AE9" i="18"/>
  <c r="AE25" i="18"/>
  <c r="AD12" i="18"/>
  <c r="AE12" i="18"/>
  <c r="AD21" i="18"/>
  <c r="AE21" i="18"/>
  <c r="AD24" i="18"/>
  <c r="AE24" i="18"/>
  <c r="AD15" i="18"/>
  <c r="AE15" i="18"/>
  <c r="AE26" i="18"/>
  <c r="Y12" i="18"/>
  <c r="Z12" i="18"/>
  <c r="Y24" i="18"/>
  <c r="Z24" i="18"/>
  <c r="Y15" i="18"/>
  <c r="Z15" i="18"/>
  <c r="Y21" i="18"/>
  <c r="Z21" i="18"/>
  <c r="Y18" i="18"/>
  <c r="Z18" i="18"/>
  <c r="Z25" i="18"/>
  <c r="Z26" i="18"/>
  <c r="T9" i="18"/>
  <c r="U9" i="18"/>
  <c r="T24" i="18"/>
  <c r="U24" i="18"/>
  <c r="T21" i="18"/>
  <c r="U21" i="18"/>
  <c r="U25" i="18"/>
  <c r="U26" i="18"/>
  <c r="T12" i="18"/>
  <c r="U12" i="18"/>
  <c r="T15" i="18"/>
  <c r="U15" i="18"/>
  <c r="AD49" i="15"/>
  <c r="AE49" i="15"/>
  <c r="G43" i="4"/>
  <c r="G42" i="4"/>
  <c r="G43" i="1"/>
  <c r="S27" i="18"/>
  <c r="T27" i="18" s="1"/>
  <c r="AC27" i="18"/>
  <c r="AD27" i="18" s="1"/>
  <c r="AD6" i="18"/>
  <c r="Y6" i="18"/>
  <c r="X27" i="18"/>
  <c r="Y27" i="18" s="1"/>
  <c r="T6" i="18"/>
  <c r="AC27" i="17"/>
  <c r="AD27" i="17" s="1"/>
  <c r="AC23" i="17"/>
  <c r="AD23" i="17" s="1"/>
  <c r="AC19" i="17"/>
  <c r="AD19" i="17" s="1"/>
  <c r="AC11" i="17"/>
  <c r="AD11" i="17" s="1"/>
  <c r="AC31" i="17"/>
  <c r="AD31" i="17" s="1"/>
  <c r="AC34" i="17"/>
  <c r="AD34" i="17" s="1"/>
  <c r="AC32" i="17"/>
  <c r="AD32" i="17" s="1"/>
  <c r="AA35" i="17"/>
  <c r="AB35" i="17"/>
  <c r="AC33" i="17"/>
  <c r="AD33" i="17" s="1"/>
  <c r="AC7" i="17"/>
  <c r="AC15" i="17"/>
  <c r="AE15" i="17" s="1"/>
  <c r="AE27" i="18" l="1"/>
  <c r="Z27" i="18"/>
  <c r="U27" i="18"/>
  <c r="AE34" i="17"/>
  <c r="AE19" i="17"/>
  <c r="AE31" i="17"/>
  <c r="AE33" i="17"/>
  <c r="AE27" i="17"/>
  <c r="AE11" i="17"/>
  <c r="AE23" i="17"/>
  <c r="AE32" i="17"/>
  <c r="AC55" i="15"/>
  <c r="AC35" i="17"/>
  <c r="AD35" i="17" s="1"/>
  <c r="AD15" i="17"/>
  <c r="AE35" i="17" l="1"/>
  <c r="AD55" i="15"/>
  <c r="AE55" i="15"/>
  <c r="S30" i="17"/>
  <c r="U30" i="17" s="1"/>
  <c r="S29" i="17"/>
  <c r="U29" i="17" s="1"/>
  <c r="S28" i="17"/>
  <c r="U28" i="17" s="1"/>
  <c r="S26" i="17"/>
  <c r="U26" i="17" s="1"/>
  <c r="S25" i="17"/>
  <c r="U25" i="17" s="1"/>
  <c r="S24" i="17"/>
  <c r="U24" i="17" s="1"/>
  <c r="S22" i="17"/>
  <c r="S21" i="17"/>
  <c r="U21" i="17" s="1"/>
  <c r="S20" i="17"/>
  <c r="S18" i="17"/>
  <c r="U18" i="17" s="1"/>
  <c r="S17" i="17"/>
  <c r="U17" i="17" s="1"/>
  <c r="S16" i="17"/>
  <c r="U16" i="17" s="1"/>
  <c r="S14" i="17"/>
  <c r="U14" i="17" s="1"/>
  <c r="S13" i="17"/>
  <c r="U13" i="17" s="1"/>
  <c r="S12" i="17"/>
  <c r="S10" i="17"/>
  <c r="U10" i="17" s="1"/>
  <c r="S9" i="17"/>
  <c r="U9" i="17" s="1"/>
  <c r="S8" i="17"/>
  <c r="S5" i="17"/>
  <c r="S6" i="17"/>
  <c r="S4" i="17"/>
  <c r="T12" i="17" l="1"/>
  <c r="U12" i="17"/>
  <c r="X30" i="17"/>
  <c r="Z30" i="17" s="1"/>
  <c r="X29" i="17"/>
  <c r="X28" i="17"/>
  <c r="X26" i="17"/>
  <c r="Z26" i="17" s="1"/>
  <c r="X25" i="17"/>
  <c r="Z25" i="17" s="1"/>
  <c r="X24" i="17"/>
  <c r="X22" i="17"/>
  <c r="X21" i="17"/>
  <c r="Z21" i="17" s="1"/>
  <c r="X20" i="17"/>
  <c r="X18" i="17"/>
  <c r="Z18" i="17" s="1"/>
  <c r="X17" i="17"/>
  <c r="Z17" i="17" s="1"/>
  <c r="X16" i="17"/>
  <c r="Z16" i="17" s="1"/>
  <c r="X14" i="17"/>
  <c r="Z14" i="17" s="1"/>
  <c r="X13" i="17"/>
  <c r="X12" i="17"/>
  <c r="X10" i="17"/>
  <c r="Z10" i="17" s="1"/>
  <c r="X9" i="17"/>
  <c r="X8" i="17"/>
  <c r="X5" i="17"/>
  <c r="X6" i="17"/>
  <c r="X4" i="17"/>
  <c r="Y8" i="17" l="1"/>
  <c r="Z8" i="17"/>
  <c r="Y13" i="17"/>
  <c r="Z13" i="17"/>
  <c r="Y12" i="17"/>
  <c r="Z12" i="17"/>
  <c r="W34" i="17"/>
  <c r="V34" i="17"/>
  <c r="W33" i="17"/>
  <c r="V33" i="17"/>
  <c r="W32" i="17"/>
  <c r="V32" i="17"/>
  <c r="W31" i="17"/>
  <c r="V31" i="17"/>
  <c r="Y30" i="17"/>
  <c r="W27" i="17"/>
  <c r="V27" i="17"/>
  <c r="Y26" i="17"/>
  <c r="Y25" i="17"/>
  <c r="W23" i="17"/>
  <c r="V23" i="17"/>
  <c r="Y21" i="17"/>
  <c r="W19" i="17"/>
  <c r="V19" i="17"/>
  <c r="Y18" i="17"/>
  <c r="Y17" i="17"/>
  <c r="Y16" i="17"/>
  <c r="W15" i="17"/>
  <c r="V15" i="17"/>
  <c r="Y14" i="17"/>
  <c r="W11" i="17"/>
  <c r="V11" i="17"/>
  <c r="Y10" i="17"/>
  <c r="W7" i="17"/>
  <c r="V7" i="17"/>
  <c r="X7" i="17" l="1"/>
  <c r="X31" i="17"/>
  <c r="Y31" i="17" s="1"/>
  <c r="X15" i="17"/>
  <c r="Y15" i="17" s="1"/>
  <c r="X19" i="17"/>
  <c r="Y19" i="17" s="1"/>
  <c r="X23" i="17"/>
  <c r="Y23" i="17" s="1"/>
  <c r="X11" i="17"/>
  <c r="Y11" i="17" s="1"/>
  <c r="W35" i="17"/>
  <c r="X33" i="17"/>
  <c r="Y33" i="17" s="1"/>
  <c r="X32" i="17"/>
  <c r="Y32" i="17" s="1"/>
  <c r="X34" i="17"/>
  <c r="Y34" i="17" s="1"/>
  <c r="X27" i="17"/>
  <c r="Z27" i="17" s="1"/>
  <c r="V35" i="17"/>
  <c r="Z11" i="17" l="1"/>
  <c r="Z23" i="17"/>
  <c r="Z15" i="17"/>
  <c r="Z31" i="17"/>
  <c r="Z19" i="17"/>
  <c r="Z34" i="17"/>
  <c r="Z32" i="17"/>
  <c r="Z33" i="17"/>
  <c r="X35" i="17"/>
  <c r="Y35" i="17" s="1"/>
  <c r="Y27" i="17"/>
  <c r="Z35" i="17" l="1"/>
  <c r="O27" i="9"/>
  <c r="N27" i="9"/>
  <c r="P26" i="9"/>
  <c r="P25" i="9"/>
  <c r="O24" i="9"/>
  <c r="N24" i="9"/>
  <c r="P23" i="9"/>
  <c r="P22" i="9"/>
  <c r="O21" i="9"/>
  <c r="N21" i="9"/>
  <c r="P20" i="9"/>
  <c r="P19" i="9"/>
  <c r="O18" i="9"/>
  <c r="N18" i="9"/>
  <c r="P17" i="9"/>
  <c r="P16" i="9"/>
  <c r="O15" i="9"/>
  <c r="N15" i="9"/>
  <c r="P14" i="9"/>
  <c r="P13" i="9"/>
  <c r="O12" i="9"/>
  <c r="N12" i="9"/>
  <c r="P11" i="9"/>
  <c r="P10" i="9"/>
  <c r="O9" i="9"/>
  <c r="N9" i="9"/>
  <c r="P8" i="9"/>
  <c r="P7" i="9"/>
  <c r="O6" i="9"/>
  <c r="N6" i="9"/>
  <c r="P5" i="9"/>
  <c r="P4" i="9"/>
  <c r="F40" i="3"/>
  <c r="F39" i="3"/>
  <c r="F36" i="3"/>
  <c r="F31" i="3"/>
  <c r="F26" i="3"/>
  <c r="F21" i="3"/>
  <c r="F16" i="3"/>
  <c r="F11" i="3"/>
  <c r="F6" i="3"/>
  <c r="F27" i="3" l="1"/>
  <c r="F28" i="3"/>
  <c r="F37" i="3"/>
  <c r="F38" i="3"/>
  <c r="F17" i="3"/>
  <c r="F18" i="3"/>
  <c r="F22" i="3"/>
  <c r="F23" i="3"/>
  <c r="F32" i="3"/>
  <c r="F33" i="3"/>
  <c r="F7" i="3"/>
  <c r="F8" i="3"/>
  <c r="F12" i="3"/>
  <c r="F13" i="3"/>
  <c r="P27" i="9"/>
  <c r="P24" i="9"/>
  <c r="P21" i="9"/>
  <c r="P12" i="9"/>
  <c r="P6" i="9"/>
  <c r="P18" i="9"/>
  <c r="P9" i="9"/>
  <c r="P15" i="9"/>
  <c r="F41" i="3"/>
  <c r="F42" i="3" s="1"/>
  <c r="F40" i="5"/>
  <c r="F39" i="5"/>
  <c r="F36" i="5"/>
  <c r="F31" i="5"/>
  <c r="F26" i="5"/>
  <c r="F21" i="5"/>
  <c r="F16" i="5"/>
  <c r="F11" i="5"/>
  <c r="F6" i="5"/>
  <c r="F40" i="4"/>
  <c r="F39" i="4"/>
  <c r="F41" i="4" s="1"/>
  <c r="F12" i="5" l="1"/>
  <c r="F13" i="5"/>
  <c r="F7" i="5"/>
  <c r="F8" i="5"/>
  <c r="F17" i="5"/>
  <c r="F18" i="5"/>
  <c r="F22" i="5"/>
  <c r="F23" i="5"/>
  <c r="F32" i="5"/>
  <c r="F33" i="5"/>
  <c r="F43" i="5"/>
  <c r="F27" i="5"/>
  <c r="F28" i="5"/>
  <c r="F37" i="5"/>
  <c r="F38" i="5"/>
  <c r="F43" i="3"/>
  <c r="F41" i="5"/>
  <c r="F42" i="5" s="1"/>
  <c r="F40" i="2"/>
  <c r="F39" i="2"/>
  <c r="F36" i="2"/>
  <c r="F37" i="2" s="1"/>
  <c r="F31" i="2"/>
  <c r="F32" i="2" s="1"/>
  <c r="F21" i="2"/>
  <c r="F22" i="2" s="1"/>
  <c r="F16" i="2"/>
  <c r="F17" i="2" s="1"/>
  <c r="F11" i="2"/>
  <c r="F12" i="2" s="1"/>
  <c r="F6" i="2"/>
  <c r="F40" i="1"/>
  <c r="F39" i="1"/>
  <c r="F36" i="1"/>
  <c r="F31" i="1"/>
  <c r="F26" i="1"/>
  <c r="F21" i="1"/>
  <c r="F16" i="1"/>
  <c r="F11" i="1"/>
  <c r="F6" i="1"/>
  <c r="F8" i="1" s="1"/>
  <c r="F42" i="4" l="1"/>
  <c r="F43" i="4"/>
  <c r="F38" i="2"/>
  <c r="F33" i="2"/>
  <c r="F23" i="2"/>
  <c r="F18" i="2"/>
  <c r="F13" i="2"/>
  <c r="F7" i="2"/>
  <c r="F8" i="2"/>
  <c r="F37" i="1"/>
  <c r="F38" i="1"/>
  <c r="F32" i="1"/>
  <c r="F33" i="1"/>
  <c r="F27" i="1"/>
  <c r="F28" i="1"/>
  <c r="F22" i="1"/>
  <c r="F23" i="1"/>
  <c r="F17" i="1"/>
  <c r="F18" i="1"/>
  <c r="F12" i="1"/>
  <c r="F13" i="1"/>
  <c r="F41" i="2"/>
  <c r="F43" i="2" s="1"/>
  <c r="F41" i="1"/>
  <c r="F42" i="1" s="1"/>
  <c r="F7" i="1"/>
  <c r="W55" i="15"/>
  <c r="X43" i="15"/>
  <c r="X38" i="15"/>
  <c r="X53" i="15"/>
  <c r="X52" i="15"/>
  <c r="X51" i="15"/>
  <c r="X50" i="15"/>
  <c r="X47" i="15"/>
  <c r="X46" i="15"/>
  <c r="X44" i="15"/>
  <c r="X42" i="15"/>
  <c r="X41" i="15"/>
  <c r="X40" i="15"/>
  <c r="X39" i="15"/>
  <c r="X37" i="15"/>
  <c r="X36" i="15"/>
  <c r="Y35" i="15"/>
  <c r="Y34" i="15"/>
  <c r="X32" i="15"/>
  <c r="X31" i="15"/>
  <c r="X30" i="15"/>
  <c r="X29" i="15"/>
  <c r="X27" i="15"/>
  <c r="X26" i="15"/>
  <c r="Y25" i="15"/>
  <c r="Y24" i="15"/>
  <c r="X22" i="15"/>
  <c r="X21" i="15"/>
  <c r="X20" i="15"/>
  <c r="X19" i="15"/>
  <c r="X17" i="15"/>
  <c r="X16" i="15"/>
  <c r="X15" i="15"/>
  <c r="X14" i="15"/>
  <c r="X12" i="15"/>
  <c r="X11" i="15"/>
  <c r="X10" i="15"/>
  <c r="X9" i="15"/>
  <c r="X33" i="15"/>
  <c r="X28" i="15"/>
  <c r="X23" i="15"/>
  <c r="X18" i="15"/>
  <c r="X13" i="15"/>
  <c r="X8" i="15"/>
  <c r="X7" i="15"/>
  <c r="X6" i="15"/>
  <c r="X5" i="15"/>
  <c r="X4" i="15"/>
  <c r="Y39" i="15" l="1"/>
  <c r="Z39" i="15"/>
  <c r="Y40" i="15"/>
  <c r="Z40" i="15"/>
  <c r="Y43" i="15"/>
  <c r="Z43" i="15"/>
  <c r="F43" i="1"/>
  <c r="F42" i="2"/>
  <c r="Y17" i="15"/>
  <c r="Z17" i="15"/>
  <c r="Y9" i="15"/>
  <c r="Z9" i="15"/>
  <c r="Y19" i="15"/>
  <c r="Z19" i="15"/>
  <c r="Y29" i="15"/>
  <c r="Z29" i="15"/>
  <c r="Y51" i="15"/>
  <c r="Z51" i="15"/>
  <c r="Y27" i="15"/>
  <c r="Z27" i="15"/>
  <c r="Y20" i="15"/>
  <c r="Z20" i="15"/>
  <c r="Y30" i="15"/>
  <c r="Z30" i="15"/>
  <c r="Y52" i="15"/>
  <c r="Z52" i="15"/>
  <c r="Y50" i="15"/>
  <c r="Z50" i="15"/>
  <c r="Y8" i="15"/>
  <c r="Z8" i="15"/>
  <c r="Y53" i="15"/>
  <c r="Z53" i="15"/>
  <c r="Y37" i="15"/>
  <c r="Z37" i="15"/>
  <c r="Y13" i="15"/>
  <c r="Z13" i="15"/>
  <c r="Y12" i="15"/>
  <c r="Z12" i="15"/>
  <c r="Y22" i="15"/>
  <c r="Z22" i="15"/>
  <c r="Y32" i="15"/>
  <c r="Z32" i="15"/>
  <c r="Y38" i="15"/>
  <c r="Z38" i="15"/>
  <c r="Y23" i="15"/>
  <c r="Z23" i="15"/>
  <c r="Y33" i="15"/>
  <c r="Z33" i="15"/>
  <c r="Y18" i="15"/>
  <c r="Z18" i="15"/>
  <c r="Y14" i="15"/>
  <c r="Z14" i="15"/>
  <c r="Y44" i="15"/>
  <c r="Z44" i="15"/>
  <c r="Y46" i="15"/>
  <c r="Z46" i="15"/>
  <c r="Y15" i="15"/>
  <c r="Z15" i="15"/>
  <c r="Y4" i="15"/>
  <c r="Z4" i="15"/>
  <c r="Y28" i="15"/>
  <c r="Z28" i="15"/>
  <c r="Y26" i="15"/>
  <c r="Z26" i="15"/>
  <c r="Y47" i="15"/>
  <c r="Z47" i="15"/>
  <c r="W49" i="15"/>
  <c r="V55" i="15"/>
  <c r="V49" i="15"/>
  <c r="X36" i="11"/>
  <c r="X15" i="11"/>
  <c r="X5" i="11"/>
  <c r="X14" i="11"/>
  <c r="X42" i="11"/>
  <c r="X41" i="11"/>
  <c r="X40" i="11"/>
  <c r="X38" i="11"/>
  <c r="X37" i="11"/>
  <c r="X34" i="11"/>
  <c r="X33" i="11"/>
  <c r="X32" i="11"/>
  <c r="X30" i="11"/>
  <c r="X29" i="11"/>
  <c r="X28" i="11"/>
  <c r="X26" i="11"/>
  <c r="X25" i="11"/>
  <c r="X24" i="11"/>
  <c r="X22" i="11"/>
  <c r="X21" i="11"/>
  <c r="X20" i="11"/>
  <c r="X18" i="11"/>
  <c r="X17" i="11"/>
  <c r="X16" i="11"/>
  <c r="X10" i="11"/>
  <c r="X9" i="11"/>
  <c r="X8" i="11"/>
  <c r="X6" i="11"/>
  <c r="X4" i="11"/>
  <c r="X43" i="11"/>
  <c r="X39" i="11"/>
  <c r="X35" i="11"/>
  <c r="X31" i="11"/>
  <c r="Z31" i="11" s="1"/>
  <c r="X27" i="11"/>
  <c r="X23" i="11"/>
  <c r="X19" i="11"/>
  <c r="X13" i="11"/>
  <c r="X12" i="11"/>
  <c r="X11" i="11"/>
  <c r="X7" i="11"/>
  <c r="Y36" i="11" l="1"/>
  <c r="Z36" i="11"/>
  <c r="Y35" i="11"/>
  <c r="Z35" i="11"/>
  <c r="Y39" i="11"/>
  <c r="Z39" i="11"/>
  <c r="Y37" i="11"/>
  <c r="Z37" i="11"/>
  <c r="Y32" i="11"/>
  <c r="Z32" i="11"/>
  <c r="Y27" i="11"/>
  <c r="Z27" i="11"/>
  <c r="Y31" i="11"/>
  <c r="Y10" i="11"/>
  <c r="Z10" i="11"/>
  <c r="Y25" i="11"/>
  <c r="Z25" i="11"/>
  <c r="Y15" i="11"/>
  <c r="Z15" i="11"/>
  <c r="Y40" i="11"/>
  <c r="Z40" i="11"/>
  <c r="Y12" i="11"/>
  <c r="Z12" i="11"/>
  <c r="Y29" i="11"/>
  <c r="Z29" i="11"/>
  <c r="Y41" i="11"/>
  <c r="Z41" i="11"/>
  <c r="Y24" i="11"/>
  <c r="Z24" i="11"/>
  <c r="Y7" i="11"/>
  <c r="Z7" i="11"/>
  <c r="Y11" i="11"/>
  <c r="Z11" i="11"/>
  <c r="Y28" i="11"/>
  <c r="Z28" i="11"/>
  <c r="Y4" i="11"/>
  <c r="Z4" i="11"/>
  <c r="Y20" i="11"/>
  <c r="Z20" i="11"/>
  <c r="Y30" i="11"/>
  <c r="Z30" i="11"/>
  <c r="Y42" i="11"/>
  <c r="Z42" i="11"/>
  <c r="Y16" i="11"/>
  <c r="Z16" i="11"/>
  <c r="Y17" i="11"/>
  <c r="Z17" i="11"/>
  <c r="Y43" i="11"/>
  <c r="Z43" i="11"/>
  <c r="Y19" i="11"/>
  <c r="Z19" i="11"/>
  <c r="Y21" i="11"/>
  <c r="Z21" i="11"/>
  <c r="Y14" i="11"/>
  <c r="Z14" i="11"/>
  <c r="Y9" i="11"/>
  <c r="Z9" i="11"/>
  <c r="Y26" i="11"/>
  <c r="Z26" i="11"/>
  <c r="Y18" i="11"/>
  <c r="Z18" i="11"/>
  <c r="Y13" i="11"/>
  <c r="Z13" i="11"/>
  <c r="Y6" i="11"/>
  <c r="Z6" i="11"/>
  <c r="Y23" i="11"/>
  <c r="Z23" i="11"/>
  <c r="Y8" i="11"/>
  <c r="Z8" i="11"/>
  <c r="Y22" i="11"/>
  <c r="Z22" i="11"/>
  <c r="Y5" i="11"/>
  <c r="Z5" i="11"/>
  <c r="X49" i="15"/>
  <c r="Y49" i="15" s="1"/>
  <c r="X43" i="13"/>
  <c r="X42" i="13"/>
  <c r="X41" i="13"/>
  <c r="X40" i="13"/>
  <c r="X39" i="13"/>
  <c r="Y39" i="13" s="1"/>
  <c r="X38" i="13"/>
  <c r="X37" i="13"/>
  <c r="X36" i="13"/>
  <c r="Y36" i="13" s="1"/>
  <c r="X35" i="13"/>
  <c r="Y35" i="13" s="1"/>
  <c r="X34" i="13"/>
  <c r="Y34" i="13" s="1"/>
  <c r="X33" i="13"/>
  <c r="Y33" i="13" s="1"/>
  <c r="X32" i="13"/>
  <c r="X31" i="13"/>
  <c r="X30" i="13"/>
  <c r="X29" i="13"/>
  <c r="X28" i="13"/>
  <c r="X27" i="13"/>
  <c r="X26" i="13"/>
  <c r="X25" i="13"/>
  <c r="X24" i="13"/>
  <c r="X23" i="13"/>
  <c r="X22" i="13"/>
  <c r="X21" i="13"/>
  <c r="X20" i="13"/>
  <c r="Y19" i="13"/>
  <c r="X18" i="13"/>
  <c r="X17" i="13"/>
  <c r="X16" i="13"/>
  <c r="Y15" i="13"/>
  <c r="X14" i="13"/>
  <c r="X13" i="13"/>
  <c r="X12" i="13"/>
  <c r="X11" i="13"/>
  <c r="X10" i="13"/>
  <c r="X9" i="13"/>
  <c r="X8" i="13"/>
  <c r="X7" i="13"/>
  <c r="X6" i="13"/>
  <c r="X5" i="13"/>
  <c r="X4" i="13"/>
  <c r="Z49" i="15" l="1"/>
  <c r="Y30" i="13"/>
  <c r="Z30" i="13"/>
  <c r="Y41" i="13"/>
  <c r="Z41" i="13"/>
  <c r="Y8" i="13"/>
  <c r="Z8" i="13"/>
  <c r="Y26" i="13"/>
  <c r="Z26" i="13"/>
  <c r="Y42" i="13"/>
  <c r="Z42" i="13"/>
  <c r="Y22" i="13"/>
  <c r="Z22" i="13"/>
  <c r="Y31" i="13"/>
  <c r="Z31" i="13"/>
  <c r="Y40" i="13"/>
  <c r="Z40" i="13"/>
  <c r="Y11" i="13"/>
  <c r="Z11" i="13"/>
  <c r="Y27" i="13"/>
  <c r="Z27" i="13"/>
  <c r="Y43" i="13"/>
  <c r="Z43" i="13"/>
  <c r="Y14" i="13"/>
  <c r="Z14" i="13"/>
  <c r="Y23" i="13"/>
  <c r="Z23" i="13"/>
  <c r="Y16" i="13"/>
  <c r="Z16" i="13"/>
  <c r="Y17" i="13"/>
  <c r="Z17" i="13"/>
  <c r="Y10" i="13"/>
  <c r="Z10" i="13"/>
  <c r="Y12" i="13"/>
  <c r="Z12" i="13"/>
  <c r="Y20" i="13"/>
  <c r="Z20" i="13"/>
  <c r="Y28" i="13"/>
  <c r="Z28" i="13"/>
  <c r="Y6" i="13"/>
  <c r="Z6" i="13"/>
  <c r="Y7" i="13"/>
  <c r="Z7" i="13"/>
  <c r="Y24" i="13"/>
  <c r="Z24" i="13"/>
  <c r="Y9" i="13"/>
  <c r="Z9" i="13"/>
  <c r="Y25" i="13"/>
  <c r="Z25" i="13"/>
  <c r="Y18" i="13"/>
  <c r="Z18" i="13"/>
  <c r="Y4" i="13"/>
  <c r="Z4" i="13"/>
  <c r="Y5" i="13"/>
  <c r="Z5" i="13"/>
  <c r="Y13" i="13"/>
  <c r="Z13" i="13"/>
  <c r="Y21" i="13"/>
  <c r="Z21" i="13"/>
  <c r="Y29" i="13"/>
  <c r="Z29" i="13"/>
  <c r="X55" i="15"/>
  <c r="Y55" i="15" l="1"/>
  <c r="Z55" i="15"/>
  <c r="R23" i="17" l="1"/>
  <c r="Q23" i="17"/>
  <c r="T30" i="17"/>
  <c r="T29" i="17"/>
  <c r="T28" i="17"/>
  <c r="T26" i="17"/>
  <c r="T25" i="17"/>
  <c r="T24" i="17"/>
  <c r="T21" i="17"/>
  <c r="T18" i="17"/>
  <c r="T17" i="17"/>
  <c r="T16" i="17"/>
  <c r="T13" i="17"/>
  <c r="T10" i="17"/>
  <c r="T9" i="17"/>
  <c r="T6" i="17"/>
  <c r="T5" i="17"/>
  <c r="S23" i="17" l="1"/>
  <c r="T23" i="17" s="1"/>
  <c r="U23" i="17" l="1"/>
  <c r="R34" i="17"/>
  <c r="Q34" i="17"/>
  <c r="R33" i="17"/>
  <c r="Q33" i="17"/>
  <c r="R32" i="17"/>
  <c r="Q32" i="17"/>
  <c r="R31" i="17"/>
  <c r="Q31" i="17"/>
  <c r="R27" i="17"/>
  <c r="Q27" i="17"/>
  <c r="R19" i="17"/>
  <c r="Q19" i="17"/>
  <c r="R15" i="17"/>
  <c r="Q15" i="17"/>
  <c r="T14" i="17"/>
  <c r="R11" i="17"/>
  <c r="Q11" i="17"/>
  <c r="R7" i="17"/>
  <c r="Q7" i="17"/>
  <c r="S27" i="17" l="1"/>
  <c r="T27" i="17" s="1"/>
  <c r="S19" i="17"/>
  <c r="T19" i="17" s="1"/>
  <c r="R35" i="17"/>
  <c r="Q35" i="17"/>
  <c r="S11" i="17"/>
  <c r="T11" i="17" s="1"/>
  <c r="S7" i="17"/>
  <c r="S15" i="17"/>
  <c r="T15" i="17" s="1"/>
  <c r="S31" i="17"/>
  <c r="T31" i="17" s="1"/>
  <c r="S32" i="17"/>
  <c r="T32" i="17" s="1"/>
  <c r="S33" i="17"/>
  <c r="T33" i="17" s="1"/>
  <c r="S34" i="17"/>
  <c r="T34" i="17" s="1"/>
  <c r="L24" i="9"/>
  <c r="K24" i="9"/>
  <c r="M23" i="9"/>
  <c r="M22" i="9"/>
  <c r="L21" i="9"/>
  <c r="K21" i="9"/>
  <c r="M20" i="9"/>
  <c r="M19" i="9"/>
  <c r="L18" i="9"/>
  <c r="K18" i="9"/>
  <c r="M17" i="9"/>
  <c r="M16" i="9"/>
  <c r="L15" i="9"/>
  <c r="K15" i="9"/>
  <c r="M14" i="9"/>
  <c r="M13" i="9"/>
  <c r="L12" i="9"/>
  <c r="K12" i="9"/>
  <c r="M11" i="9"/>
  <c r="M10" i="9"/>
  <c r="L9" i="9"/>
  <c r="K9" i="9"/>
  <c r="M8" i="9"/>
  <c r="M7" i="9"/>
  <c r="L6" i="9"/>
  <c r="K6" i="9"/>
  <c r="M5" i="9"/>
  <c r="M4" i="9"/>
  <c r="U34" i="17" l="1"/>
  <c r="U19" i="17"/>
  <c r="U27" i="17"/>
  <c r="U32" i="17"/>
  <c r="U33" i="17"/>
  <c r="U31" i="17"/>
  <c r="U11" i="17"/>
  <c r="U15" i="17"/>
  <c r="S35" i="17"/>
  <c r="T35" i="17" s="1"/>
  <c r="M6" i="9"/>
  <c r="M21" i="9"/>
  <c r="M18" i="9"/>
  <c r="M15" i="9"/>
  <c r="M9" i="9"/>
  <c r="M25" i="9"/>
  <c r="M12" i="9"/>
  <c r="M24" i="9"/>
  <c r="K27" i="9"/>
  <c r="L27" i="9"/>
  <c r="M26" i="9"/>
  <c r="U35" i="17" l="1"/>
  <c r="M27" i="9"/>
  <c r="S42" i="13" l="1"/>
  <c r="U42" i="13" s="1"/>
  <c r="S41" i="13"/>
  <c r="U41" i="13" s="1"/>
  <c r="S40" i="13"/>
  <c r="U40" i="13" s="1"/>
  <c r="S9" i="13" l="1"/>
  <c r="S39" i="13"/>
  <c r="S35" i="13"/>
  <c r="S31" i="13"/>
  <c r="U31" i="13" s="1"/>
  <c r="S27" i="13"/>
  <c r="U27" i="13" s="1"/>
  <c r="S23" i="13"/>
  <c r="U23" i="13" s="1"/>
  <c r="S19" i="13"/>
  <c r="U19" i="13" s="1"/>
  <c r="S15" i="13"/>
  <c r="U15" i="13" s="1"/>
  <c r="S11" i="13"/>
  <c r="U11" i="13" s="1"/>
  <c r="S7" i="13"/>
  <c r="U7" i="13" s="1"/>
  <c r="S38" i="13"/>
  <c r="S37" i="13"/>
  <c r="S36" i="13"/>
  <c r="S34" i="13"/>
  <c r="T34" i="13" s="1"/>
  <c r="S33" i="13"/>
  <c r="T33" i="13" s="1"/>
  <c r="S32" i="13"/>
  <c r="S30" i="13"/>
  <c r="S29" i="13"/>
  <c r="S28" i="13"/>
  <c r="S26" i="13"/>
  <c r="S25" i="13"/>
  <c r="S24" i="13"/>
  <c r="S22" i="13"/>
  <c r="S21" i="13"/>
  <c r="S20" i="13"/>
  <c r="S18" i="13"/>
  <c r="S17" i="13"/>
  <c r="S16" i="13"/>
  <c r="S14" i="13"/>
  <c r="S13" i="13"/>
  <c r="S12" i="13"/>
  <c r="S10" i="13"/>
  <c r="S8" i="13"/>
  <c r="S6" i="13"/>
  <c r="S5" i="13"/>
  <c r="U5" i="13" s="1"/>
  <c r="S4" i="13"/>
  <c r="S52" i="15"/>
  <c r="U52" i="15" s="1"/>
  <c r="S53" i="15"/>
  <c r="U53" i="15" s="1"/>
  <c r="S51" i="15"/>
  <c r="U51" i="15" s="1"/>
  <c r="S50" i="15"/>
  <c r="U50" i="15" s="1"/>
  <c r="R48" i="15"/>
  <c r="S39" i="15"/>
  <c r="U39" i="15" s="1"/>
  <c r="T43" i="15"/>
  <c r="S33" i="15"/>
  <c r="U33" i="15" s="1"/>
  <c r="S28" i="15"/>
  <c r="U28" i="15" s="1"/>
  <c r="S23" i="15"/>
  <c r="U23" i="15" s="1"/>
  <c r="S18" i="15"/>
  <c r="U18" i="15" s="1"/>
  <c r="S13" i="15"/>
  <c r="U13" i="15" s="1"/>
  <c r="S8" i="15"/>
  <c r="U8" i="15" s="1"/>
  <c r="S43" i="11"/>
  <c r="U43" i="11" s="1"/>
  <c r="S39" i="11"/>
  <c r="U39" i="11" s="1"/>
  <c r="S35" i="11"/>
  <c r="U35" i="11" s="1"/>
  <c r="S31" i="11"/>
  <c r="U31" i="11" s="1"/>
  <c r="S27" i="11"/>
  <c r="U27" i="11" s="1"/>
  <c r="S23" i="11"/>
  <c r="U23" i="11" s="1"/>
  <c r="S19" i="11"/>
  <c r="U19" i="11" s="1"/>
  <c r="S15" i="11"/>
  <c r="U15" i="11" s="1"/>
  <c r="S11" i="11"/>
  <c r="U11" i="11" s="1"/>
  <c r="S7" i="11"/>
  <c r="U7" i="11" s="1"/>
  <c r="S42" i="15"/>
  <c r="S41" i="15"/>
  <c r="S40" i="15"/>
  <c r="S47" i="15"/>
  <c r="S46" i="15"/>
  <c r="S44" i="15"/>
  <c r="T37" i="15"/>
  <c r="S36" i="15"/>
  <c r="S35" i="15"/>
  <c r="S34" i="15"/>
  <c r="S32" i="15"/>
  <c r="S31" i="15"/>
  <c r="S30" i="15"/>
  <c r="S29" i="15"/>
  <c r="U29" i="15" s="1"/>
  <c r="S27" i="15"/>
  <c r="S26" i="15"/>
  <c r="T25" i="15"/>
  <c r="S24" i="15"/>
  <c r="S22" i="15"/>
  <c r="S21" i="15"/>
  <c r="S20" i="15"/>
  <c r="S19" i="15"/>
  <c r="U19" i="15" s="1"/>
  <c r="S17" i="15"/>
  <c r="S15" i="15"/>
  <c r="S14" i="15"/>
  <c r="U14" i="15" s="1"/>
  <c r="S12" i="15"/>
  <c r="S9" i="15"/>
  <c r="S7" i="15"/>
  <c r="S6" i="15"/>
  <c r="S5" i="15"/>
  <c r="S4" i="15"/>
  <c r="T37" i="11"/>
  <c r="T40" i="15" l="1"/>
  <c r="U40" i="15"/>
  <c r="T15" i="15"/>
  <c r="U15" i="15"/>
  <c r="T26" i="15"/>
  <c r="U26" i="15"/>
  <c r="T34" i="15"/>
  <c r="U34" i="15"/>
  <c r="T4" i="15"/>
  <c r="U4" i="15"/>
  <c r="T17" i="15"/>
  <c r="U17" i="15"/>
  <c r="T27" i="15"/>
  <c r="U27" i="15"/>
  <c r="R54" i="15"/>
  <c r="T12" i="15"/>
  <c r="U12" i="15"/>
  <c r="T35" i="15"/>
  <c r="U35" i="15"/>
  <c r="T44" i="15"/>
  <c r="U44" i="15"/>
  <c r="T20" i="15"/>
  <c r="U20" i="15"/>
  <c r="T30" i="15"/>
  <c r="U30" i="15"/>
  <c r="T46" i="15"/>
  <c r="U46" i="15"/>
  <c r="T24" i="15"/>
  <c r="U24" i="15"/>
  <c r="T47" i="15"/>
  <c r="U47" i="15"/>
  <c r="T9" i="15"/>
  <c r="U9" i="15"/>
  <c r="T22" i="15"/>
  <c r="U22" i="15"/>
  <c r="T32" i="15"/>
  <c r="U32" i="15"/>
  <c r="T16" i="13"/>
  <c r="U16" i="13"/>
  <c r="T26" i="13"/>
  <c r="U26" i="13"/>
  <c r="T14" i="13"/>
  <c r="U14" i="13"/>
  <c r="T4" i="13"/>
  <c r="U4" i="13"/>
  <c r="T17" i="13"/>
  <c r="U17" i="13"/>
  <c r="T28" i="13"/>
  <c r="U28" i="13"/>
  <c r="T6" i="13"/>
  <c r="U6" i="13"/>
  <c r="T18" i="13"/>
  <c r="U18" i="13"/>
  <c r="T29" i="13"/>
  <c r="U29" i="13"/>
  <c r="T8" i="13"/>
  <c r="U8" i="13"/>
  <c r="T30" i="13"/>
  <c r="U30" i="13"/>
  <c r="T9" i="13"/>
  <c r="U9" i="13"/>
  <c r="T20" i="13"/>
  <c r="U20" i="13"/>
  <c r="T10" i="13"/>
  <c r="U10" i="13"/>
  <c r="T21" i="13"/>
  <c r="U21" i="13"/>
  <c r="T25" i="13"/>
  <c r="U25" i="13"/>
  <c r="T12" i="13"/>
  <c r="U12" i="13"/>
  <c r="T22" i="13"/>
  <c r="U22" i="13"/>
  <c r="T13" i="13"/>
  <c r="U13" i="13"/>
  <c r="T24" i="13"/>
  <c r="U24" i="13"/>
  <c r="S48" i="15"/>
  <c r="T48" i="15" s="1"/>
  <c r="T39" i="13"/>
  <c r="R49" i="15"/>
  <c r="T35" i="13"/>
  <c r="T36" i="13"/>
  <c r="T41" i="13"/>
  <c r="T11" i="13"/>
  <c r="T19" i="13"/>
  <c r="T27" i="13"/>
  <c r="T5" i="13"/>
  <c r="T7" i="13"/>
  <c r="T15" i="13"/>
  <c r="T23" i="13"/>
  <c r="T31" i="13"/>
  <c r="T40" i="13"/>
  <c r="T42" i="13"/>
  <c r="T33" i="15"/>
  <c r="T13" i="15"/>
  <c r="T52" i="15"/>
  <c r="T51" i="15"/>
  <c r="T18" i="15"/>
  <c r="T14" i="15"/>
  <c r="T53" i="15"/>
  <c r="T8" i="15"/>
  <c r="T39" i="15"/>
  <c r="T23" i="15"/>
  <c r="T38" i="15"/>
  <c r="T29" i="15"/>
  <c r="T19" i="15"/>
  <c r="T28" i="15"/>
  <c r="S42" i="11"/>
  <c r="U42" i="11" s="1"/>
  <c r="S41" i="11"/>
  <c r="U41" i="11" s="1"/>
  <c r="S40" i="11"/>
  <c r="U40" i="11" s="1"/>
  <c r="U48" i="15" l="1"/>
  <c r="S49" i="15"/>
  <c r="T49" i="15" s="1"/>
  <c r="R55" i="15"/>
  <c r="S55" i="15" s="1"/>
  <c r="S54" i="15"/>
  <c r="T54" i="15" s="1"/>
  <c r="T43" i="13"/>
  <c r="T50" i="15"/>
  <c r="S38" i="11"/>
  <c r="S36" i="11"/>
  <c r="U36" i="11" s="1"/>
  <c r="S34" i="11"/>
  <c r="S33" i="11"/>
  <c r="S32" i="11"/>
  <c r="U32" i="11" s="1"/>
  <c r="S30" i="11"/>
  <c r="S29" i="11"/>
  <c r="S28" i="11"/>
  <c r="T26" i="11"/>
  <c r="S25" i="11"/>
  <c r="S24" i="11"/>
  <c r="T22" i="11"/>
  <c r="T23" i="11"/>
  <c r="T20" i="11"/>
  <c r="S18" i="11"/>
  <c r="S17" i="11"/>
  <c r="S16" i="11"/>
  <c r="U16" i="11" s="1"/>
  <c r="S14" i="11"/>
  <c r="S13" i="11"/>
  <c r="S12" i="11"/>
  <c r="T10" i="11"/>
  <c r="T9" i="11"/>
  <c r="S8" i="11"/>
  <c r="U8" i="11" s="1"/>
  <c r="S5" i="11"/>
  <c r="U5" i="11" s="1"/>
  <c r="S4" i="11"/>
  <c r="U4" i="11" s="1"/>
  <c r="U49" i="15" l="1"/>
  <c r="U55" i="15"/>
  <c r="U54" i="15"/>
  <c r="T28" i="11"/>
  <c r="U28" i="11"/>
  <c r="T12" i="11"/>
  <c r="U12" i="11"/>
  <c r="T25" i="11"/>
  <c r="U25" i="11"/>
  <c r="T18" i="11"/>
  <c r="U18" i="11"/>
  <c r="T29" i="11"/>
  <c r="U29" i="11"/>
  <c r="T13" i="11"/>
  <c r="U13" i="11"/>
  <c r="T14" i="11"/>
  <c r="U14" i="11"/>
  <c r="T30" i="11"/>
  <c r="U30" i="11"/>
  <c r="T24" i="11"/>
  <c r="U24" i="11"/>
  <c r="T17" i="11"/>
  <c r="U17" i="11"/>
  <c r="T55" i="15"/>
  <c r="T8" i="11"/>
  <c r="T39" i="11"/>
  <c r="T35" i="11"/>
  <c r="T21" i="11"/>
  <c r="T41" i="11"/>
  <c r="T19" i="11"/>
  <c r="T16" i="11"/>
  <c r="T42" i="11"/>
  <c r="T11" i="11"/>
  <c r="T15" i="11"/>
  <c r="T5" i="11"/>
  <c r="T7" i="11"/>
  <c r="T4" i="11"/>
  <c r="T6" i="11"/>
  <c r="T36" i="11"/>
  <c r="T32" i="11"/>
  <c r="T27" i="11"/>
  <c r="T31" i="11"/>
  <c r="T43" i="11" l="1"/>
  <c r="T40" i="11"/>
  <c r="E40" i="5"/>
  <c r="E39" i="5"/>
  <c r="E36" i="5"/>
  <c r="E31" i="5"/>
  <c r="E26" i="5"/>
  <c r="E21" i="5"/>
  <c r="E16" i="5"/>
  <c r="E11" i="5"/>
  <c r="E6" i="5"/>
  <c r="E40" i="4"/>
  <c r="E39" i="4"/>
  <c r="E40" i="3"/>
  <c r="E39" i="3"/>
  <c r="E36" i="3"/>
  <c r="E31" i="3"/>
  <c r="E26" i="3"/>
  <c r="E21" i="3"/>
  <c r="E16" i="3"/>
  <c r="E11" i="3"/>
  <c r="E6" i="3"/>
  <c r="E40" i="2"/>
  <c r="E39" i="2"/>
  <c r="E36" i="2"/>
  <c r="E37" i="2" s="1"/>
  <c r="E31" i="2"/>
  <c r="E32" i="2" s="1"/>
  <c r="E26" i="2"/>
  <c r="E27" i="2" s="1"/>
  <c r="E21" i="2"/>
  <c r="E22" i="2" s="1"/>
  <c r="E16" i="2"/>
  <c r="E17" i="2" s="1"/>
  <c r="E11" i="2"/>
  <c r="E12" i="2" s="1"/>
  <c r="E6" i="2"/>
  <c r="E40" i="1"/>
  <c r="E39" i="1"/>
  <c r="E36" i="1"/>
  <c r="E31" i="1"/>
  <c r="E26" i="1"/>
  <c r="E21" i="1"/>
  <c r="E16" i="1"/>
  <c r="E11" i="1"/>
  <c r="E6" i="1"/>
  <c r="E8" i="1" s="1"/>
  <c r="E41" i="4" l="1"/>
  <c r="E22" i="5"/>
  <c r="E23" i="5"/>
  <c r="E27" i="5"/>
  <c r="E28" i="5"/>
  <c r="E7" i="5"/>
  <c r="E8" i="5"/>
  <c r="E32" i="5"/>
  <c r="E33" i="5"/>
  <c r="E12" i="5"/>
  <c r="E13" i="5"/>
  <c r="E37" i="5"/>
  <c r="E38" i="5"/>
  <c r="E17" i="5"/>
  <c r="E18" i="5"/>
  <c r="E37" i="3"/>
  <c r="E38" i="3"/>
  <c r="E7" i="3"/>
  <c r="E8" i="3"/>
  <c r="E22" i="3"/>
  <c r="E23" i="3"/>
  <c r="E12" i="3"/>
  <c r="E13" i="3"/>
  <c r="E27" i="3"/>
  <c r="E28" i="3"/>
  <c r="E17" i="3"/>
  <c r="E18" i="3"/>
  <c r="E32" i="3"/>
  <c r="E33" i="3"/>
  <c r="E38" i="2"/>
  <c r="E33" i="2"/>
  <c r="E28" i="2"/>
  <c r="E23" i="2"/>
  <c r="E18" i="2"/>
  <c r="E13" i="2"/>
  <c r="E7" i="2"/>
  <c r="E8" i="2"/>
  <c r="E37" i="1"/>
  <c r="E38" i="1"/>
  <c r="E32" i="1"/>
  <c r="E33" i="1"/>
  <c r="E27" i="1"/>
  <c r="E28" i="1"/>
  <c r="E22" i="1"/>
  <c r="E23" i="1"/>
  <c r="E17" i="1"/>
  <c r="E18" i="1"/>
  <c r="E12" i="1"/>
  <c r="E13" i="1"/>
  <c r="E41" i="5"/>
  <c r="E42" i="5" s="1"/>
  <c r="E41" i="3"/>
  <c r="E42" i="3" s="1"/>
  <c r="E41" i="2"/>
  <c r="E42" i="2" s="1"/>
  <c r="E41" i="1"/>
  <c r="E42" i="1" s="1"/>
  <c r="E7" i="1"/>
  <c r="E43" i="5" l="1"/>
  <c r="E43" i="3"/>
  <c r="E43" i="2"/>
  <c r="E42" i="4"/>
  <c r="E43" i="4"/>
  <c r="E43" i="1"/>
  <c r="D40" i="5"/>
  <c r="D39" i="5"/>
  <c r="D36" i="5"/>
  <c r="D31" i="5"/>
  <c r="D26" i="5"/>
  <c r="D21" i="5"/>
  <c r="D16" i="5"/>
  <c r="D11" i="5"/>
  <c r="D13" i="5" s="1"/>
  <c r="D6" i="5"/>
  <c r="D40" i="4"/>
  <c r="D39" i="4"/>
  <c r="D40" i="3"/>
  <c r="D39" i="3"/>
  <c r="D36" i="3"/>
  <c r="D31" i="3"/>
  <c r="D26" i="3"/>
  <c r="D21" i="3"/>
  <c r="D16" i="3"/>
  <c r="D11" i="3"/>
  <c r="D13" i="3" s="1"/>
  <c r="D6" i="3"/>
  <c r="D40" i="2"/>
  <c r="D39" i="2"/>
  <c r="D36" i="2"/>
  <c r="D37" i="2" s="1"/>
  <c r="D31" i="2"/>
  <c r="D32" i="2" s="1"/>
  <c r="D26" i="2"/>
  <c r="D27" i="2" s="1"/>
  <c r="D21" i="2"/>
  <c r="D22" i="2" s="1"/>
  <c r="D16" i="2"/>
  <c r="D17" i="2" s="1"/>
  <c r="D11" i="2"/>
  <c r="D12" i="2" s="1"/>
  <c r="D6" i="2"/>
  <c r="D9" i="1"/>
  <c r="D11" i="1" s="1"/>
  <c r="D6" i="1"/>
  <c r="D8" i="1" s="1"/>
  <c r="D40" i="1"/>
  <c r="D36" i="1"/>
  <c r="D31" i="1"/>
  <c r="D26" i="1"/>
  <c r="D21" i="1"/>
  <c r="D16" i="1"/>
  <c r="C40" i="5"/>
  <c r="B40" i="5"/>
  <c r="C39" i="5"/>
  <c r="B39" i="5"/>
  <c r="C36" i="5"/>
  <c r="B36" i="5"/>
  <c r="B38" i="5" s="1"/>
  <c r="B37" i="5"/>
  <c r="C31" i="5"/>
  <c r="B31" i="5"/>
  <c r="C26" i="5"/>
  <c r="B26" i="5"/>
  <c r="C21" i="5"/>
  <c r="B21" i="5"/>
  <c r="C16" i="5"/>
  <c r="B16" i="5"/>
  <c r="C11" i="5"/>
  <c r="B11" i="5"/>
  <c r="C6" i="5"/>
  <c r="C8" i="5" s="1"/>
  <c r="B6" i="5"/>
  <c r="C40" i="4"/>
  <c r="B40" i="4"/>
  <c r="C39" i="4"/>
  <c r="B39" i="4"/>
  <c r="B41" i="4" s="1"/>
  <c r="C40" i="3"/>
  <c r="B40" i="3"/>
  <c r="C39" i="3"/>
  <c r="B39" i="3"/>
  <c r="C36" i="3"/>
  <c r="B36" i="3"/>
  <c r="C31" i="3"/>
  <c r="B31" i="3"/>
  <c r="C26" i="3"/>
  <c r="B26" i="3"/>
  <c r="C21" i="3"/>
  <c r="B21" i="3"/>
  <c r="C16" i="3"/>
  <c r="B16" i="3"/>
  <c r="C11" i="3"/>
  <c r="B11" i="3"/>
  <c r="C6" i="3"/>
  <c r="B6" i="3"/>
  <c r="C40" i="2"/>
  <c r="C39" i="2"/>
  <c r="C36" i="2"/>
  <c r="C37" i="2" s="1"/>
  <c r="C31" i="2"/>
  <c r="C32" i="2" s="1"/>
  <c r="C26" i="2"/>
  <c r="C27" i="2" s="1"/>
  <c r="C21" i="2"/>
  <c r="C22" i="2" s="1"/>
  <c r="C16" i="2"/>
  <c r="C17" i="2" s="1"/>
  <c r="C11" i="2"/>
  <c r="C12" i="2" s="1"/>
  <c r="C6" i="2"/>
  <c r="C40" i="1"/>
  <c r="B40" i="1"/>
  <c r="C39" i="1"/>
  <c r="B39" i="1"/>
  <c r="C36" i="1"/>
  <c r="B36" i="1"/>
  <c r="C31" i="1"/>
  <c r="B31" i="1"/>
  <c r="C26" i="1"/>
  <c r="B26" i="1"/>
  <c r="C21" i="1"/>
  <c r="B21" i="1"/>
  <c r="C16" i="1"/>
  <c r="B16" i="1"/>
  <c r="C11" i="1"/>
  <c r="B11" i="1"/>
  <c r="C6" i="1"/>
  <c r="B6" i="1"/>
  <c r="B7" i="5" l="1"/>
  <c r="B8" i="5"/>
  <c r="C17" i="5"/>
  <c r="C18" i="5"/>
  <c r="B32" i="5"/>
  <c r="B33" i="5"/>
  <c r="D7" i="5"/>
  <c r="D8" i="5"/>
  <c r="B22" i="5"/>
  <c r="B23" i="5"/>
  <c r="C22" i="5"/>
  <c r="C23" i="5"/>
  <c r="D22" i="5"/>
  <c r="D23" i="5"/>
  <c r="B12" i="5"/>
  <c r="B13" i="5"/>
  <c r="B27" i="5"/>
  <c r="B28" i="5"/>
  <c r="D27" i="5"/>
  <c r="D28" i="5"/>
  <c r="C32" i="5"/>
  <c r="C33" i="5"/>
  <c r="D17" i="5"/>
  <c r="D18" i="5"/>
  <c r="C12" i="5"/>
  <c r="C13" i="5"/>
  <c r="C37" i="5"/>
  <c r="C38" i="5"/>
  <c r="D32" i="5"/>
  <c r="D33" i="5"/>
  <c r="B17" i="5"/>
  <c r="B18" i="5"/>
  <c r="C27" i="5"/>
  <c r="C28" i="5"/>
  <c r="D37" i="5"/>
  <c r="D38" i="5"/>
  <c r="D17" i="3"/>
  <c r="D18" i="3"/>
  <c r="B17" i="3"/>
  <c r="B18" i="3"/>
  <c r="C17" i="3"/>
  <c r="C18" i="3"/>
  <c r="B32" i="3"/>
  <c r="B33" i="3"/>
  <c r="D22" i="3"/>
  <c r="D23" i="3"/>
  <c r="C32" i="3"/>
  <c r="C33" i="3"/>
  <c r="D27" i="3"/>
  <c r="D28" i="3"/>
  <c r="B37" i="3"/>
  <c r="B38" i="3"/>
  <c r="C27" i="3"/>
  <c r="C28" i="3"/>
  <c r="B22" i="3"/>
  <c r="B23" i="3"/>
  <c r="D32" i="3"/>
  <c r="D33" i="3"/>
  <c r="C22" i="3"/>
  <c r="C23" i="3"/>
  <c r="D37" i="3"/>
  <c r="D38" i="3"/>
  <c r="B7" i="3"/>
  <c r="B8" i="3"/>
  <c r="C7" i="3"/>
  <c r="C8" i="3"/>
  <c r="B12" i="3"/>
  <c r="B13" i="3"/>
  <c r="B27" i="3"/>
  <c r="B28" i="3"/>
  <c r="C37" i="3"/>
  <c r="C38" i="3"/>
  <c r="C12" i="3"/>
  <c r="C13" i="3"/>
  <c r="D7" i="3"/>
  <c r="D8" i="3"/>
  <c r="D41" i="4"/>
  <c r="C41" i="4"/>
  <c r="D38" i="2"/>
  <c r="C38" i="2"/>
  <c r="C33" i="2"/>
  <c r="D33" i="2"/>
  <c r="C28" i="2"/>
  <c r="D28" i="2"/>
  <c r="C23" i="2"/>
  <c r="D23" i="2"/>
  <c r="C18" i="2"/>
  <c r="D18" i="2"/>
  <c r="D13" i="2"/>
  <c r="C13" i="2"/>
  <c r="D7" i="2"/>
  <c r="D8" i="2"/>
  <c r="C7" i="2"/>
  <c r="C8" i="2"/>
  <c r="B37" i="1"/>
  <c r="B38" i="1"/>
  <c r="C37" i="1"/>
  <c r="C38" i="1"/>
  <c r="D37" i="1"/>
  <c r="D38" i="1"/>
  <c r="C32" i="1"/>
  <c r="C33" i="1"/>
  <c r="D32" i="1"/>
  <c r="D33" i="1"/>
  <c r="B32" i="1"/>
  <c r="B33" i="1"/>
  <c r="B27" i="1"/>
  <c r="B28" i="1"/>
  <c r="C27" i="1"/>
  <c r="C28" i="1"/>
  <c r="D27" i="1"/>
  <c r="D28" i="1"/>
  <c r="C22" i="1"/>
  <c r="C23" i="1"/>
  <c r="D22" i="1"/>
  <c r="D23" i="1"/>
  <c r="B22" i="1"/>
  <c r="B23" i="1"/>
  <c r="B17" i="1"/>
  <c r="B18" i="1"/>
  <c r="D17" i="1"/>
  <c r="D18" i="1"/>
  <c r="C17" i="1"/>
  <c r="C18" i="1"/>
  <c r="B12" i="1"/>
  <c r="B13" i="1"/>
  <c r="C12" i="1"/>
  <c r="C13" i="1"/>
  <c r="D12" i="1"/>
  <c r="D13" i="1"/>
  <c r="B7" i="1"/>
  <c r="B8" i="1"/>
  <c r="C7" i="1"/>
  <c r="C8" i="1"/>
  <c r="D39" i="1"/>
  <c r="C7" i="5"/>
  <c r="C41" i="5"/>
  <c r="C42" i="5" s="1"/>
  <c r="D41" i="2"/>
  <c r="D42" i="2" s="1"/>
  <c r="C41" i="3"/>
  <c r="C42" i="3" s="1"/>
  <c r="C41" i="2"/>
  <c r="C42" i="2" s="1"/>
  <c r="B41" i="3"/>
  <c r="B42" i="3" s="1"/>
  <c r="C41" i="1"/>
  <c r="C42" i="1" s="1"/>
  <c r="B41" i="5"/>
  <c r="B42" i="5" s="1"/>
  <c r="B41" i="1"/>
  <c r="B42" i="1" s="1"/>
  <c r="D12" i="5"/>
  <c r="D41" i="5"/>
  <c r="D42" i="5" s="1"/>
  <c r="D7" i="1"/>
  <c r="D41" i="1"/>
  <c r="D43" i="1" s="1"/>
  <c r="D12" i="3"/>
  <c r="D41" i="3"/>
  <c r="D42" i="3" s="1"/>
  <c r="C43" i="3" l="1"/>
  <c r="C43" i="5"/>
  <c r="D43" i="5"/>
  <c r="B43" i="5"/>
  <c r="B43" i="3"/>
  <c r="D43" i="3"/>
  <c r="D43" i="2"/>
  <c r="C43" i="2"/>
  <c r="C43" i="4"/>
  <c r="C42" i="4"/>
  <c r="B43" i="4"/>
  <c r="B42" i="4"/>
  <c r="D42" i="4"/>
  <c r="D43" i="4"/>
  <c r="C43" i="1"/>
  <c r="B43" i="1"/>
  <c r="D42" i="1"/>
</calcChain>
</file>

<file path=xl/sharedStrings.xml><?xml version="1.0" encoding="utf-8"?>
<sst xmlns="http://schemas.openxmlformats.org/spreadsheetml/2006/main" count="1833" uniqueCount="468">
  <si>
    <t>Per Herbstsemester; Quelle: Finanzabteilung</t>
  </si>
  <si>
    <t>TRF</t>
  </si>
  <si>
    <t xml:space="preserve">RWF </t>
  </si>
  <si>
    <t xml:space="preserve">WWF </t>
  </si>
  <si>
    <t xml:space="preserve">MeF </t>
  </si>
  <si>
    <t xml:space="preserve">VSF </t>
  </si>
  <si>
    <t xml:space="preserve">PhF </t>
  </si>
  <si>
    <t xml:space="preserve">MNF </t>
  </si>
  <si>
    <t>Bemerkungen</t>
  </si>
  <si>
    <t>Studieneintritte ohne Master of Advanced Studies (MAS)</t>
  </si>
  <si>
    <t>Studierende ohne Master of Advanced Studies (MAS)</t>
  </si>
  <si>
    <t>Per Kalenderjahr; Quelle: Finanzabteilung</t>
  </si>
  <si>
    <t>Abschlüsse ohne Master of Advanced Studies (MAS)</t>
  </si>
  <si>
    <t>Per 31.12.; Quelle: Finanzabteilung</t>
  </si>
  <si>
    <t>FB</t>
  </si>
  <si>
    <t>ZDU</t>
  </si>
  <si>
    <t xml:space="preserve">             _</t>
  </si>
  <si>
    <t>ADM</t>
  </si>
  <si>
    <t>ML</t>
  </si>
  <si>
    <t>SNF</t>
  </si>
  <si>
    <t>Per 31.12.; Quelle: UZH Grants Office</t>
  </si>
  <si>
    <t>Per Kalenderjahr; Quelle: Abteilung Professuren</t>
  </si>
  <si>
    <t>VZ</t>
  </si>
  <si>
    <t>VZ (&gt;=90%)</t>
  </si>
  <si>
    <t>TZ I (50-89%)</t>
  </si>
  <si>
    <t>TZ II (1-49%)</t>
  </si>
  <si>
    <t>Ab 2018 werden Mitarbeitende doppelt erfasst, wenn sie gleichzeitig in mehreren Unterkategorien (PUG) angestellt sind. Im Total werden sie allerdings nur einmal gezählt. Daher kann es im Total Abweichungen von der Summe geben. Weiter kann es vorkommen, dass eine Person an mehreren Fakultäten angestellt ist und neu doppelt erfasst wird. Somit kann auch das Gesamttotal von der Summe abweichen.</t>
  </si>
  <si>
    <t>Bemerkung</t>
  </si>
  <si>
    <t>Ab 2019 wird Personal, das innerhalb der Zentralen Dienste arbeitet, neu in der Kategorie "Zentrale Dienste" ausgewiesen (früher unter der Kategorie ATP)</t>
  </si>
  <si>
    <t>Ab 2019 wird Personal, das innerhalb eines UFSP oder KFSP arbeitet, neu in der Kategorie "Fokusbereiche" ausgewiesen (früher unter den jeweiligen Fakultäten).</t>
  </si>
  <si>
    <t xml:space="preserve">An der UZH tätige Lehrbeauftragte (inkl. ETH- und Gastdozierende), Privatdozierende und Titularprofessor:innen. Es ist zu beachten, dass viele Lehrbeauftragte, Privatdozierende und Titularprofessor:innen ausser in ihrer Dozierendenfunktion auch im Rahmen einer Festanstellung im Mittelbau der Universität Zürich tätig sind, einige auch als Angehörige des administrativen und technischen Personals. </t>
  </si>
  <si>
    <t>Im Gegensatz zum Jahresbericht werden keine Gastprofessuren berücksichtigt.</t>
  </si>
  <si>
    <t>Bis 2018 Gesamtzahl Professuren ohne Zentrale Dienste.</t>
  </si>
  <si>
    <t xml:space="preserve">Abweichungen in den Spaltensummen sind auf personalübergreifende Mehrfachanstellungen zurückzuführen. </t>
  </si>
  <si>
    <t>Ohne Lehrlinge und Praktikant:innen. Bis 2019 zuzüglich wissenschaftliche Mitarbeitende der ZDU.</t>
  </si>
  <si>
    <t>Abweichungen in den Zeilen- beziehungsweise Spaltensummen sind auf Rundungsdifferenzen oder fakultäts- und personalübergreifende Mehrfachanstellungen zurückzuführen.</t>
  </si>
  <si>
    <t>Daten inkl. Gastprofessuren</t>
  </si>
  <si>
    <t>Candoc- und Postdoc-Daten wurden aufaddiert</t>
  </si>
  <si>
    <t>2016</t>
  </si>
  <si>
    <t>2017</t>
  </si>
  <si>
    <t>2018</t>
  </si>
  <si>
    <t>2019</t>
  </si>
  <si>
    <t>2020</t>
  </si>
  <si>
    <t>2021</t>
  </si>
  <si>
    <t>2022</t>
  </si>
  <si>
    <t>2023</t>
  </si>
  <si>
    <t>2024</t>
  </si>
  <si>
    <t>Administratives und technisches Personal</t>
  </si>
  <si>
    <t>Administratives Personal</t>
  </si>
  <si>
    <t>Medizin- und Laborpersonal</t>
  </si>
  <si>
    <t xml:space="preserve">REI </t>
  </si>
  <si>
    <t>Reinigungspersonal</t>
  </si>
  <si>
    <t xml:space="preserve">TB </t>
  </si>
  <si>
    <t>Technisches und Betriebspersonal</t>
  </si>
  <si>
    <t xml:space="preserve">WMZ </t>
  </si>
  <si>
    <t>Wissenschaftliche Mitarbeitende ZDU</t>
  </si>
  <si>
    <t>Dozierende</t>
  </si>
  <si>
    <t xml:space="preserve">LB </t>
  </si>
  <si>
    <t>Lehrbeauftragte</t>
  </si>
  <si>
    <t xml:space="preserve">PD </t>
  </si>
  <si>
    <t>Privatdozierende</t>
  </si>
  <si>
    <t xml:space="preserve">TP </t>
  </si>
  <si>
    <t>Titularprofessuren</t>
  </si>
  <si>
    <t>Fakultäten</t>
  </si>
  <si>
    <t>Theologische und Religionswissenschaftliche Fakultät</t>
  </si>
  <si>
    <t>Rechtswissenschaftliche Fakultät</t>
  </si>
  <si>
    <t>Wirtschaftswissenschaftliche Fakultät</t>
  </si>
  <si>
    <t>Medizinische Fakultät</t>
  </si>
  <si>
    <t>Vetsuisse-Fakultät</t>
  </si>
  <si>
    <t>Philosophische Fakultät</t>
  </si>
  <si>
    <t>Mathematisch-naturwissenschaftliche Fakultät</t>
  </si>
  <si>
    <t>Mittelbau</t>
  </si>
  <si>
    <t>Abkürzungen</t>
  </si>
  <si>
    <t xml:space="preserve">ASS </t>
  </si>
  <si>
    <t>Assistierende</t>
  </si>
  <si>
    <t xml:space="preserve">OA </t>
  </si>
  <si>
    <t>Oberassistierende</t>
  </si>
  <si>
    <t xml:space="preserve">WM </t>
  </si>
  <si>
    <t>Wissenschaftliche Mitarbeitende</t>
  </si>
  <si>
    <t>Professuren</t>
  </si>
  <si>
    <t xml:space="preserve">OP </t>
  </si>
  <si>
    <t>Ordentliche Professuren</t>
  </si>
  <si>
    <t xml:space="preserve">AOP </t>
  </si>
  <si>
    <t>Ausserordentliche Professuren</t>
  </si>
  <si>
    <t xml:space="preserve">AP </t>
  </si>
  <si>
    <t>Assistenzprofessuren</t>
  </si>
  <si>
    <t>Zentrale Dienste</t>
  </si>
  <si>
    <t>Fokusbereich</t>
  </si>
  <si>
    <t>APTT</t>
  </si>
  <si>
    <t>Assistenzprofessuren mit Tenure Track</t>
  </si>
  <si>
    <t>Förderprofessuren des Schweizerischen Nationalfonds</t>
  </si>
  <si>
    <t>Teilzeit-Professuren</t>
  </si>
  <si>
    <t>TZ</t>
  </si>
  <si>
    <t>Teilzeit</t>
  </si>
  <si>
    <t>Vollzeit</t>
  </si>
  <si>
    <t>TRF_Frauen</t>
  </si>
  <si>
    <t>TRF_Total</t>
  </si>
  <si>
    <t>TRF_% Frauen</t>
  </si>
  <si>
    <t>TRF_Männer</t>
  </si>
  <si>
    <t>Fakultät_Geschlecht</t>
  </si>
  <si>
    <t>TRF_%Männer</t>
  </si>
  <si>
    <t>RWF_Frauen</t>
  </si>
  <si>
    <t>RWF_Total</t>
  </si>
  <si>
    <t>RWF_%Frauen</t>
  </si>
  <si>
    <t>RWF_%Männer</t>
  </si>
  <si>
    <t>RWF_Männer</t>
  </si>
  <si>
    <t>WWF_Männer</t>
  </si>
  <si>
    <t>WWF_Total</t>
  </si>
  <si>
    <t>WWF_%Frauen</t>
  </si>
  <si>
    <t>WWF_%Männer</t>
  </si>
  <si>
    <t>WWF_Frauen</t>
  </si>
  <si>
    <t>MeF_Frauen</t>
  </si>
  <si>
    <t>MeF_Total</t>
  </si>
  <si>
    <t>MeF_% Frauen</t>
  </si>
  <si>
    <t>MeF_Männer</t>
  </si>
  <si>
    <t>MeF_%Männer</t>
  </si>
  <si>
    <t>VSF_Frauen</t>
  </si>
  <si>
    <t>VSF_Männer</t>
  </si>
  <si>
    <t>VSF_Total</t>
  </si>
  <si>
    <t>VSF_% Frauen</t>
  </si>
  <si>
    <t>VSF_%Männer</t>
  </si>
  <si>
    <t>PhF_Frauen</t>
  </si>
  <si>
    <t>PhF_Männer</t>
  </si>
  <si>
    <t>PhF_Total</t>
  </si>
  <si>
    <t>PhF_% Frauen</t>
  </si>
  <si>
    <t>PhF_%Männer</t>
  </si>
  <si>
    <t>MNF_Frauen</t>
  </si>
  <si>
    <t>MNF_Männer</t>
  </si>
  <si>
    <t>MNF_Total</t>
  </si>
  <si>
    <t>MNF_% Frauen</t>
  </si>
  <si>
    <t>MNF_%Männer</t>
  </si>
  <si>
    <t>UZH_Frauen</t>
  </si>
  <si>
    <t>UZH_Männer</t>
  </si>
  <si>
    <t>UZH_Total</t>
  </si>
  <si>
    <t>UZH_% Frauen</t>
  </si>
  <si>
    <t>UZH_%Männer</t>
  </si>
  <si>
    <t>TRF_ASS</t>
  </si>
  <si>
    <t>TRF_OA</t>
  </si>
  <si>
    <t>TRF_WM</t>
  </si>
  <si>
    <t>RWF_ASS</t>
  </si>
  <si>
    <t>RWF_OA</t>
  </si>
  <si>
    <t>RWF_WM</t>
  </si>
  <si>
    <t>WWF_ASS</t>
  </si>
  <si>
    <t>WWF_OA</t>
  </si>
  <si>
    <t>WWF_WM</t>
  </si>
  <si>
    <t>MeF_ASS</t>
  </si>
  <si>
    <t>MeF_OA</t>
  </si>
  <si>
    <t>MeF_WM</t>
  </si>
  <si>
    <t>VSF_ASS</t>
  </si>
  <si>
    <t>VSF_OA</t>
  </si>
  <si>
    <t>VSF_WM</t>
  </si>
  <si>
    <t>PhF_ASS</t>
  </si>
  <si>
    <t>PhF_OA</t>
  </si>
  <si>
    <t>PhF_WM</t>
  </si>
  <si>
    <t>MNF_ASS</t>
  </si>
  <si>
    <t>MNF_OA</t>
  </si>
  <si>
    <t>MNF_WM</t>
  </si>
  <si>
    <t>ZDU_ASS</t>
  </si>
  <si>
    <t>ZDU_OA</t>
  </si>
  <si>
    <t>ZDU_WM</t>
  </si>
  <si>
    <t>ZDU_Total</t>
  </si>
  <si>
    <t>UZH_ASS</t>
  </si>
  <si>
    <t>UZH_OA</t>
  </si>
  <si>
    <t>UZH_WM</t>
  </si>
  <si>
    <t>Fakultät_PUG</t>
  </si>
  <si>
    <t>2016_Frauen</t>
  </si>
  <si>
    <t>2016_Männer</t>
  </si>
  <si>
    <t>2016_Total</t>
  </si>
  <si>
    <t>2016_% Frauen</t>
  </si>
  <si>
    <t>2016_% Männer</t>
  </si>
  <si>
    <t>2017_Frauen</t>
  </si>
  <si>
    <t>2017_Männer</t>
  </si>
  <si>
    <t>2017_Total</t>
  </si>
  <si>
    <t>2017_% Frauen</t>
  </si>
  <si>
    <t>2017_% Männer</t>
  </si>
  <si>
    <t>2018_Frauen</t>
  </si>
  <si>
    <t>2018_Männer</t>
  </si>
  <si>
    <t>2018_Total</t>
  </si>
  <si>
    <t>2018_% Frauen</t>
  </si>
  <si>
    <t>2018_% Männer</t>
  </si>
  <si>
    <t>2019_Frauen</t>
  </si>
  <si>
    <t>2019_Männer</t>
  </si>
  <si>
    <t>2019_Total</t>
  </si>
  <si>
    <t>2019_% Frauen</t>
  </si>
  <si>
    <t>2019_% Männer</t>
  </si>
  <si>
    <t>2020_Frauen</t>
  </si>
  <si>
    <t>2020_Männer</t>
  </si>
  <si>
    <t>2020_Total</t>
  </si>
  <si>
    <t>2020_% Frauen</t>
  </si>
  <si>
    <t>2020_% Männer</t>
  </si>
  <si>
    <t>2021_Frauen</t>
  </si>
  <si>
    <t>2021_Männer</t>
  </si>
  <si>
    <t>2021_Total</t>
  </si>
  <si>
    <t>2021_% Frauen</t>
  </si>
  <si>
    <t>2021_% Männer</t>
  </si>
  <si>
    <t>2022_Frauen</t>
  </si>
  <si>
    <t>2022_Männer</t>
  </si>
  <si>
    <t>2022_Total</t>
  </si>
  <si>
    <t>2022_% Frauen</t>
  </si>
  <si>
    <t>2022_% Männer</t>
  </si>
  <si>
    <t>2023_Frauen</t>
  </si>
  <si>
    <t>2023_Männer</t>
  </si>
  <si>
    <t>2023_Total</t>
  </si>
  <si>
    <t>2023_% Frauen</t>
  </si>
  <si>
    <t>2023_% Männer</t>
  </si>
  <si>
    <t>2024_Frauen</t>
  </si>
  <si>
    <t>2024_Männer</t>
  </si>
  <si>
    <t>2024_Total</t>
  </si>
  <si>
    <t>2024_% Frauen</t>
  </si>
  <si>
    <t>2024_% Männer</t>
  </si>
  <si>
    <t>TRF_LB</t>
  </si>
  <si>
    <t>TRF_PD</t>
  </si>
  <si>
    <t>TRF_TP</t>
  </si>
  <si>
    <t>RWF_LB</t>
  </si>
  <si>
    <t>RWF_PD</t>
  </si>
  <si>
    <t>RWF_TP</t>
  </si>
  <si>
    <t>WWF_LB</t>
  </si>
  <si>
    <t>WWF_PD</t>
  </si>
  <si>
    <t>WWF_TP</t>
  </si>
  <si>
    <t>MeF_LB</t>
  </si>
  <si>
    <t>MeF_PD</t>
  </si>
  <si>
    <t>MeF_TP</t>
  </si>
  <si>
    <t>VSF_LB</t>
  </si>
  <si>
    <t>VSF_PD</t>
  </si>
  <si>
    <t>VSF_TP</t>
  </si>
  <si>
    <t>PhF_LB</t>
  </si>
  <si>
    <t>PhF_PD</t>
  </si>
  <si>
    <t>PhF_TP</t>
  </si>
  <si>
    <t>MNF_LB</t>
  </si>
  <si>
    <t>MNF_PD</t>
  </si>
  <si>
    <t>MNF_TP</t>
  </si>
  <si>
    <t>ZDU_LB</t>
  </si>
  <si>
    <t>ZDU_PD</t>
  </si>
  <si>
    <t>ZDU_TP</t>
  </si>
  <si>
    <t>UZH_LB</t>
  </si>
  <si>
    <t>UZH_PD</t>
  </si>
  <si>
    <t>UZH_TP</t>
  </si>
  <si>
    <t>TRF_OP</t>
  </si>
  <si>
    <t>TRF_AOP</t>
  </si>
  <si>
    <t>TRF_AP</t>
  </si>
  <si>
    <t>RWF_OP</t>
  </si>
  <si>
    <t>RWF_AOP</t>
  </si>
  <si>
    <t>RWF_AP</t>
  </si>
  <si>
    <t>WWF_OP</t>
  </si>
  <si>
    <t>WWF_AOP</t>
  </si>
  <si>
    <t>WWF_AP</t>
  </si>
  <si>
    <t>MeF_OP</t>
  </si>
  <si>
    <t>MeF_AOP</t>
  </si>
  <si>
    <t>MeF_AP</t>
  </si>
  <si>
    <t>VSF_OP</t>
  </si>
  <si>
    <t>VSF_AOP</t>
  </si>
  <si>
    <t>VSF_AP</t>
  </si>
  <si>
    <t>PhF_OP</t>
  </si>
  <si>
    <t>PhF_AOP</t>
  </si>
  <si>
    <t>PhF_AP</t>
  </si>
  <si>
    <t>MNF_OP</t>
  </si>
  <si>
    <t>MNF_AOP</t>
  </si>
  <si>
    <t>MNF_AP</t>
  </si>
  <si>
    <t>ZDU_OP</t>
  </si>
  <si>
    <t>ZDU_AOP</t>
  </si>
  <si>
    <t>ZDU_AP</t>
  </si>
  <si>
    <t>UZH_OP</t>
  </si>
  <si>
    <t>UZH_AOP</t>
  </si>
  <si>
    <t>UZH_AP</t>
  </si>
  <si>
    <t>TRF_AP TT</t>
  </si>
  <si>
    <t>TRF_SNF</t>
  </si>
  <si>
    <t>WWF_AP TT</t>
  </si>
  <si>
    <t>WWF_SNF</t>
  </si>
  <si>
    <t>RWF_AP TT</t>
  </si>
  <si>
    <t>RWF_SNF</t>
  </si>
  <si>
    <t>MeF_AP TT</t>
  </si>
  <si>
    <t>MeF_SNF</t>
  </si>
  <si>
    <t>VSF_AP TT</t>
  </si>
  <si>
    <t>VSF_SNF</t>
  </si>
  <si>
    <t>PhF_AP TT</t>
  </si>
  <si>
    <t>PhF_SNF</t>
  </si>
  <si>
    <t>MNF_AP TT</t>
  </si>
  <si>
    <t>MNF_SNF</t>
  </si>
  <si>
    <t>ZDU_AP TT</t>
  </si>
  <si>
    <t>ZDU_SNF</t>
  </si>
  <si>
    <t>UZH_AP TT</t>
  </si>
  <si>
    <t>UZH_SNF</t>
  </si>
  <si>
    <t>TRF_ADM</t>
  </si>
  <si>
    <t>TRF_ML</t>
  </si>
  <si>
    <t>TRF_REI</t>
  </si>
  <si>
    <t>TRF_TB</t>
  </si>
  <si>
    <t>RWF_ADM</t>
  </si>
  <si>
    <t>RWF_ML</t>
  </si>
  <si>
    <t>RWF_REI</t>
  </si>
  <si>
    <t>RWF_TB</t>
  </si>
  <si>
    <t>WWF_ADM</t>
  </si>
  <si>
    <t>WWF_ML</t>
  </si>
  <si>
    <t>WWF_REI</t>
  </si>
  <si>
    <t>WWF_TB</t>
  </si>
  <si>
    <t>MeF_ADM</t>
  </si>
  <si>
    <t>MeF_ML</t>
  </si>
  <si>
    <t>MeF_REI</t>
  </si>
  <si>
    <t>MeF_TB</t>
  </si>
  <si>
    <t>VSF_ADM</t>
  </si>
  <si>
    <t>VSF_ML</t>
  </si>
  <si>
    <t>VSF_REI</t>
  </si>
  <si>
    <t>VSF_TB</t>
  </si>
  <si>
    <t>PhF_ADM</t>
  </si>
  <si>
    <t>PhF_ML</t>
  </si>
  <si>
    <t>PhF_REI</t>
  </si>
  <si>
    <t>PhF_TB</t>
  </si>
  <si>
    <t>MNF_ADM</t>
  </si>
  <si>
    <t>MNF_ML</t>
  </si>
  <si>
    <t>MNF_REI</t>
  </si>
  <si>
    <t>MNF_TB</t>
  </si>
  <si>
    <t>ZDU_ADM</t>
  </si>
  <si>
    <t>ZDU_ML</t>
  </si>
  <si>
    <t>ZDU_REI</t>
  </si>
  <si>
    <t>ZDU_TB</t>
  </si>
  <si>
    <t>ZDU_WMZ</t>
  </si>
  <si>
    <t>UZH_ADM</t>
  </si>
  <si>
    <t>UZH_ML</t>
  </si>
  <si>
    <t>UZH_REI</t>
  </si>
  <si>
    <t>UZH_TB</t>
  </si>
  <si>
    <t>UZH_WMZ</t>
  </si>
  <si>
    <t>2018_TZ II</t>
  </si>
  <si>
    <t>2018_TZ I</t>
  </si>
  <si>
    <t>2018_VZ</t>
  </si>
  <si>
    <t>2018_% TZ II</t>
  </si>
  <si>
    <t>2018_% TZ I</t>
  </si>
  <si>
    <t>2018_% VZ</t>
  </si>
  <si>
    <t>2019_TZ II</t>
  </si>
  <si>
    <t>2019_TZ I</t>
  </si>
  <si>
    <t>2019_VZ</t>
  </si>
  <si>
    <t>2019_% TZ II</t>
  </si>
  <si>
    <t>2019_% TZ I</t>
  </si>
  <si>
    <t>2019_% VZ</t>
  </si>
  <si>
    <t>2020_TZ II</t>
  </si>
  <si>
    <t>2020_TZ I</t>
  </si>
  <si>
    <t>2020_VZ</t>
  </si>
  <si>
    <t>2020_% TZ II</t>
  </si>
  <si>
    <t>2020_% TZ I</t>
  </si>
  <si>
    <t>2020_% VZ</t>
  </si>
  <si>
    <t>2021_TZ II</t>
  </si>
  <si>
    <t>2021_TZ I</t>
  </si>
  <si>
    <t>2021_VZ</t>
  </si>
  <si>
    <t>2021_% TZ II</t>
  </si>
  <si>
    <t>2021_% TZ I</t>
  </si>
  <si>
    <t>2021_% VZ</t>
  </si>
  <si>
    <t>2022_TZ II</t>
  </si>
  <si>
    <t>2023_TZ I</t>
  </si>
  <si>
    <t>2022_VZ</t>
  </si>
  <si>
    <t>2022_TZ I</t>
  </si>
  <si>
    <t>2022_% TZ II</t>
  </si>
  <si>
    <t>2022_% TZ I</t>
  </si>
  <si>
    <t>2022_% VZ</t>
  </si>
  <si>
    <t>2023_TZ II</t>
  </si>
  <si>
    <t>2023_VZ</t>
  </si>
  <si>
    <t>2023_% TZ II</t>
  </si>
  <si>
    <t>2023_% TZ I</t>
  </si>
  <si>
    <t>2023_% VZ</t>
  </si>
  <si>
    <t>2024_TZ II</t>
  </si>
  <si>
    <t>2024_TZ I</t>
  </si>
  <si>
    <t>2024_VZ</t>
  </si>
  <si>
    <t>2024_% TZ II</t>
  </si>
  <si>
    <t>2024_% TZ I</t>
  </si>
  <si>
    <t>2024_% VZ</t>
  </si>
  <si>
    <t>TRF_Eingereicht</t>
  </si>
  <si>
    <t>TRF_Bewilligt</t>
  </si>
  <si>
    <t>TRF_Erfolgsquote %</t>
  </si>
  <si>
    <t>RWF_Eingereicht</t>
  </si>
  <si>
    <t>RWF_Bewilligt</t>
  </si>
  <si>
    <t>RWF_Erfolgsquote %</t>
  </si>
  <si>
    <t>WWF_Eingereicht</t>
  </si>
  <si>
    <t>WWF_Bewilligt</t>
  </si>
  <si>
    <t>WWF_Erfolgsquote %</t>
  </si>
  <si>
    <t>MeF_Eingereicht</t>
  </si>
  <si>
    <t>MeF_Bewilligt</t>
  </si>
  <si>
    <t>MeF_Erfolgsquote %</t>
  </si>
  <si>
    <t>VSF_Eingereicht</t>
  </si>
  <si>
    <t>VSF_Bewilligt</t>
  </si>
  <si>
    <t>VSF_Erfolgsquote %</t>
  </si>
  <si>
    <t>PhF_Eingereicht</t>
  </si>
  <si>
    <t>PhF_Bewilligt</t>
  </si>
  <si>
    <t>PhF_Erfolgsquote %</t>
  </si>
  <si>
    <t>MNF_Eingereicht</t>
  </si>
  <si>
    <t>MNF_Bewilligt</t>
  </si>
  <si>
    <t>MNF_Erfolgsquote %</t>
  </si>
  <si>
    <t>UZH_Eingereicht</t>
  </si>
  <si>
    <t>UZH_Bewilligt</t>
  </si>
  <si>
    <t>UZH_Erfolgsquote %</t>
  </si>
  <si>
    <t>Fakultät_Status</t>
  </si>
  <si>
    <t>Fakultät_PUG</t>
  </si>
  <si>
    <t>Tabelle 1: Studieneintritte 2016 - 2025</t>
  </si>
  <si>
    <t>2025</t>
  </si>
  <si>
    <t>Tabelle 1: Studieneintritte 2016-2025</t>
  </si>
  <si>
    <t>Tabelle 2: Studierende 2016 - 2025</t>
  </si>
  <si>
    <t>Tabelle 2: Studierende 2016-2025</t>
  </si>
  <si>
    <t>Tabelle 3: Abschlüsse 2016 - 2025</t>
  </si>
  <si>
    <t>Tabelle 4: Doktorierende 2016 - 2025</t>
  </si>
  <si>
    <t>Tabelle 4: Doktorierende 2016-2025</t>
  </si>
  <si>
    <t>Tabelle 5: Doktorate 2016 - 2025</t>
  </si>
  <si>
    <t>Tabelle 5: Doktorate 2016-2025</t>
  </si>
  <si>
    <t>Tabelle 6: Mittelbau 2016 - 2025</t>
  </si>
  <si>
    <t>2025_Frauen</t>
  </si>
  <si>
    <t>2025_Männer</t>
  </si>
  <si>
    <t>2025_Total</t>
  </si>
  <si>
    <t>2025_% Frauen</t>
  </si>
  <si>
    <t>2025_% Männer</t>
  </si>
  <si>
    <t>Ab 2025 wird die Kategorie "Fokusbereich" in "Strategische Programme" umbenannt</t>
  </si>
  <si>
    <t>Tabelle 6: Mittelbau 2016-2025</t>
  </si>
  <si>
    <t>SP_ASS</t>
  </si>
  <si>
    <t>SP_OA</t>
  </si>
  <si>
    <t>SP_WM</t>
  </si>
  <si>
    <t>SP_Total</t>
  </si>
  <si>
    <t>Tabelle 7: Dozierende 2016 - 2025</t>
  </si>
  <si>
    <t>SP_LB</t>
  </si>
  <si>
    <t>SP_PD</t>
  </si>
  <si>
    <t>SP_TP</t>
  </si>
  <si>
    <t>Tabelle 7: Dozierende 2016-2025</t>
  </si>
  <si>
    <t>Tabelle 3: Abschlüsse 2016-2025</t>
  </si>
  <si>
    <t>Tabelle 8: Professuren 2016 - 2025</t>
  </si>
  <si>
    <t>SP_OP</t>
  </si>
  <si>
    <t>SP_AOP</t>
  </si>
  <si>
    <t>SP_AP</t>
  </si>
  <si>
    <t>Ab 2025 ist das Total zuzüglich Gastprofessuren (nicht eigens ausgewiesen).</t>
  </si>
  <si>
    <t>Tabelle 8: Professuren 2016-2025</t>
  </si>
  <si>
    <t>Tabelle 9: Assistenzprofessuren 2018 - 2025</t>
  </si>
  <si>
    <t>SP_AP TT</t>
  </si>
  <si>
    <t>SP_SNF</t>
  </si>
  <si>
    <t>Tabelle 9: Assistenzprof. 2018-2025</t>
  </si>
  <si>
    <t>Tabelle 10: Administratives und technisches Personal 2016 - 2025</t>
  </si>
  <si>
    <t>SP_ADM</t>
  </si>
  <si>
    <t>SP_ML</t>
  </si>
  <si>
    <t>SP_REI</t>
  </si>
  <si>
    <t>SP_TB</t>
  </si>
  <si>
    <t>2025_Frauen1</t>
  </si>
  <si>
    <t>Tabelle 10: Admin.-techn. Pers. 2016-2025</t>
  </si>
  <si>
    <t>Tabelle 11: Berufungen 2016 - 2025</t>
  </si>
  <si>
    <t>Tabelle 11: Berufungen 2016-2025</t>
  </si>
  <si>
    <t>Tabelle 12: Beförderungen 2016 - 2025</t>
  </si>
  <si>
    <t>Tabelle 12: Beförderungen 2016-2025</t>
  </si>
  <si>
    <t>Tabelle 13: Teilzeitprofessuren 2018 - 2025</t>
  </si>
  <si>
    <t>2025_TZ II</t>
  </si>
  <si>
    <t>2025_TZ I</t>
  </si>
  <si>
    <t>2025_VZ</t>
  </si>
  <si>
    <t>2025_% TZ II</t>
  </si>
  <si>
    <t>2025_% TZ I</t>
  </si>
  <si>
    <t>2025_% VZ</t>
  </si>
  <si>
    <t>Tabelle 13: Teilzeitprof. 2018-2026</t>
  </si>
  <si>
    <t>Tabelle 14: Forschungskredite (UZH Candoc Grant und UZH Postdoc Grant) 2016 - 2025</t>
  </si>
  <si>
    <t>Tabelle 14: Forschungskredit 2016-2025</t>
  </si>
  <si>
    <t>Übersicht</t>
  </si>
  <si>
    <t>TRF_Frau</t>
  </si>
  <si>
    <t>TRF_Mann</t>
  </si>
  <si>
    <t>RWF_Frau</t>
  </si>
  <si>
    <t>RWF_Mann</t>
  </si>
  <si>
    <t>WWF_Frau</t>
  </si>
  <si>
    <t>WWF_Mann</t>
  </si>
  <si>
    <t>MeF_Frau</t>
  </si>
  <si>
    <t>MeF_Mann</t>
  </si>
  <si>
    <t>VSF_Frau</t>
  </si>
  <si>
    <t>VSF_Mann</t>
  </si>
  <si>
    <t>PhF_Frau</t>
  </si>
  <si>
    <t>PhF_Mann</t>
  </si>
  <si>
    <t>MNF_Frau</t>
  </si>
  <si>
    <t>MNF_Mann</t>
  </si>
  <si>
    <t>ZDU_Frau</t>
  </si>
  <si>
    <t>ZDU_Mann</t>
  </si>
  <si>
    <t>UZH_Frau</t>
  </si>
  <si>
    <t>UZH_Mann</t>
  </si>
  <si>
    <t>SP_Frau</t>
  </si>
  <si>
    <t>SP_Mann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</si>
</sst>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29" x14ac:knownFonts="1">
    <font>
      <sz val="12"/>
      <color rgb="FF000000"/>
      <name val="Calibri"/>
      <family val="2"/>
      <charset val="1"/>
    </font>
    <font>
      <sz val="11"/>
      <color theme="1"/>
      <name val="Calibri"/>
      <family val="2"/>
      <scheme val="minor"/>
    </font>
    <font>
      <b/>
      <sz val="12"/>
      <color rgb="FF000000"/>
      <name val="Calibri"/>
      <family val="2"/>
      <charset val="1"/>
    </font>
    <font>
      <sz val="12"/>
      <color rgb="FFFF0000"/>
      <name val="Calibri"/>
      <family val="2"/>
      <charset val="1"/>
    </font>
    <font>
      <sz val="12"/>
      <color rgb="FF000000"/>
      <name val="Calibri"/>
      <family val="2"/>
      <charset val="1"/>
    </font>
    <font>
      <u/>
      <sz val="12"/>
      <color theme="10"/>
      <name val="Calibri"/>
      <family val="2"/>
      <charset val="1"/>
    </font>
    <font>
      <u/>
      <sz val="12"/>
      <color theme="11"/>
      <name val="Calibri"/>
      <family val="2"/>
      <charset val="1"/>
    </font>
    <font>
      <b/>
      <sz val="11"/>
      <color rgb="FF3F3F3F"/>
      <name val="Calibri"/>
      <family val="2"/>
      <scheme val="minor"/>
    </font>
    <font>
      <sz val="12"/>
      <name val="Calibri"/>
      <family val="2"/>
      <charset val="1"/>
    </font>
    <font>
      <b/>
      <sz val="10"/>
      <name val="Source Sans Pro"/>
      <family val="2"/>
    </font>
    <font>
      <sz val="10"/>
      <name val="Source Sans Pro"/>
      <family val="2"/>
    </font>
    <font>
      <b/>
      <sz val="11"/>
      <name val="Source Sans Pro"/>
      <family val="2"/>
    </font>
    <font>
      <sz val="11"/>
      <name val="Source Sans Pro"/>
      <family val="2"/>
    </font>
    <font>
      <b/>
      <sz val="12"/>
      <name val="Source Sans Pro"/>
      <family val="2"/>
    </font>
    <font>
      <sz val="12"/>
      <name val="Source Sans Pro"/>
      <family val="2"/>
    </font>
    <font>
      <sz val="11"/>
      <color rgb="FF000000"/>
      <name val="Source Sans Pro"/>
      <family val="2"/>
    </font>
    <font>
      <sz val="12"/>
      <color rgb="FF000000"/>
      <name val="Source Sans Pro"/>
      <family val="2"/>
    </font>
    <font>
      <sz val="12"/>
      <color theme="1"/>
      <name val="Source Sans Pro"/>
      <family val="2"/>
    </font>
    <font>
      <sz val="10"/>
      <color rgb="FF000000"/>
      <name val="Source Sans Pro"/>
      <family val="2"/>
    </font>
    <font>
      <sz val="10"/>
      <color theme="1"/>
      <name val="Source Sans Pro"/>
      <family val="2"/>
    </font>
    <font>
      <u/>
      <sz val="11"/>
      <color theme="10"/>
      <name val="Source Sans Pro"/>
      <family val="2"/>
    </font>
    <font>
      <b/>
      <sz val="10"/>
      <color rgb="FF000000"/>
      <name val="Source Sans Pro"/>
      <family val="2"/>
    </font>
    <font>
      <sz val="10"/>
      <color rgb="FFFF0000"/>
      <name val="Source Sans Pro"/>
      <family val="2"/>
    </font>
    <font>
      <b/>
      <sz val="11"/>
      <color rgb="FF000000"/>
      <name val="Source Sans Pro"/>
      <family val="2"/>
    </font>
    <font>
      <sz val="11"/>
      <color rgb="FFFF0000"/>
      <name val="Source Sans Pro"/>
      <family val="2"/>
    </font>
    <font>
      <b/>
      <sz val="10"/>
      <color rgb="FFFF0000"/>
      <name val="Source Sans Pro"/>
      <family val="2"/>
    </font>
    <font>
      <sz val="10"/>
      <name val="Calibri"/>
      <family val="2"/>
      <charset val="1"/>
    </font>
    <font>
      <b/>
      <sz val="12"/>
      <name val="Calibri"/>
      <family val="2"/>
      <charset val="1"/>
    </font>
    <font>
      <sz val="8"/>
      <name val="Calibri"/>
      <family val="2"/>
      <charset val="1"/>
    </font>
  </fonts>
  <fills count="8">
    <fill>
      <patternFill patternType="none"/>
    </fill>
    <fill>
      <patternFill patternType="gray125"/>
    </fill>
    <fill>
      <patternFill patternType="solid">
        <fgColor theme="4" tint="0.59999389629810485"/>
        <bgColor rgb="FFBCC6E5"/>
      </patternFill>
    </fill>
    <fill>
      <patternFill patternType="solid">
        <fgColor theme="4" tint="0.59999389629810485"/>
        <bgColor indexed="64"/>
      </patternFill>
    </fill>
    <fill>
      <patternFill patternType="solid">
        <fgColor rgb="FFF2F2F2"/>
      </patternFill>
    </fill>
    <fill>
      <patternFill patternType="solid">
        <fgColor theme="5" tint="0.59999389629810485"/>
        <bgColor rgb="FFBCC6E5"/>
      </patternFill>
    </fill>
    <fill>
      <patternFill patternType="solid">
        <fgColor theme="5" tint="0.59999389629810485"/>
        <bgColor indexed="64"/>
      </patternFill>
    </fill>
    <fill>
      <patternFill patternType="solid">
        <fgColor theme="0"/>
        <bgColor indexed="64"/>
      </patternFill>
    </fill>
  </fills>
  <borders count="29">
    <border>
      <left/>
      <right/>
      <top/>
      <bottom/>
      <diagonal/>
    </border>
    <border>
      <left style="thin">
        <color rgb="FF191616"/>
      </left>
      <right style="thin">
        <color rgb="FF191616"/>
      </right>
      <top style="thin">
        <color rgb="FF191616"/>
      </top>
      <bottom style="thin">
        <color rgb="FF191616"/>
      </bottom>
      <diagonal/>
    </border>
    <border>
      <left style="thin">
        <color rgb="FF191616"/>
      </left>
      <right style="thin">
        <color rgb="FF191616"/>
      </right>
      <top style="thin">
        <color rgb="FF191616"/>
      </top>
      <bottom/>
      <diagonal/>
    </border>
    <border>
      <left style="thin">
        <color rgb="FF191616"/>
      </left>
      <right style="thin">
        <color rgb="FF191616"/>
      </right>
      <top/>
      <bottom style="thin">
        <color rgb="FF191616"/>
      </bottom>
      <diagonal/>
    </border>
    <border>
      <left style="thin">
        <color rgb="FF191616"/>
      </left>
      <right/>
      <top style="thin">
        <color rgb="FF191616"/>
      </top>
      <bottom/>
      <diagonal/>
    </border>
    <border>
      <left style="thin">
        <color auto="1"/>
      </left>
      <right style="thin">
        <color auto="1"/>
      </right>
      <top style="thin">
        <color auto="1"/>
      </top>
      <bottom style="thin">
        <color auto="1"/>
      </bottom>
      <diagonal/>
    </border>
    <border>
      <left/>
      <right/>
      <top style="thin">
        <color rgb="FF191616"/>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191616"/>
      </left>
      <right style="thin">
        <color rgb="FF191616"/>
      </right>
      <top style="thin">
        <color indexed="64"/>
      </top>
      <bottom/>
      <diagonal/>
    </border>
    <border>
      <left style="thin">
        <color rgb="FF191616"/>
      </left>
      <right style="thin">
        <color rgb="FF191616"/>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191616"/>
      </left>
      <right/>
      <top/>
      <bottom/>
      <diagonal/>
    </border>
    <border>
      <left style="thin">
        <color rgb="FF191616"/>
      </left>
      <right/>
      <top style="thin">
        <color rgb="FF191616"/>
      </top>
      <bottom style="thin">
        <color rgb="FF191616"/>
      </bottom>
      <diagonal/>
    </border>
    <border>
      <left/>
      <right/>
      <top/>
      <bottom style="thin">
        <color auto="1"/>
      </bottom>
      <diagonal/>
    </border>
    <border>
      <left style="thin">
        <color rgb="FF191616"/>
      </left>
      <right/>
      <top/>
      <bottom style="thin">
        <color rgb="FF191616"/>
      </bottom>
      <diagonal/>
    </border>
    <border>
      <left style="thin">
        <color indexed="64"/>
      </left>
      <right/>
      <top style="thin">
        <color indexed="64"/>
      </top>
      <bottom/>
      <diagonal/>
    </border>
    <border>
      <left style="thin">
        <color indexed="64"/>
      </left>
      <right/>
      <top style="thin">
        <color rgb="FF191616"/>
      </top>
      <bottom/>
      <diagonal/>
    </border>
    <border>
      <left/>
      <right style="thin">
        <color auto="1"/>
      </right>
      <top/>
      <bottom style="thin">
        <color indexed="64"/>
      </bottom>
      <diagonal/>
    </border>
    <border>
      <left/>
      <right/>
      <top style="thin">
        <color indexed="64"/>
      </top>
      <bottom/>
      <diagonal/>
    </border>
    <border>
      <left style="thin">
        <color rgb="FF191616"/>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style="thin">
        <color rgb="FF191616"/>
      </left>
      <right/>
      <top style="thin">
        <color rgb="FF191616"/>
      </top>
      <bottom style="thin">
        <color indexed="64"/>
      </bottom>
      <diagonal/>
    </border>
  </borders>
  <cellStyleXfs count="25">
    <xf numFmtId="0" fontId="0" fillId="0" borderId="0"/>
    <xf numFmtId="9" fontId="4" fillId="0" borderId="0" applyBorder="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1" fillId="0" borderId="0"/>
    <xf numFmtId="0" fontId="7" fillId="4" borderId="7" applyNumberFormat="0" applyAlignment="0" applyProtection="0"/>
    <xf numFmtId="0" fontId="5" fillId="0" borderId="0" applyNumberFormat="0" applyFill="0" applyBorder="0" applyAlignment="0" applyProtection="0"/>
  </cellStyleXfs>
  <cellXfs count="130">
    <xf numFmtId="0" fontId="0" fillId="0" borderId="0" xfId="0"/>
    <xf numFmtId="0" fontId="2" fillId="0" borderId="0" xfId="0" applyFont="1"/>
    <xf numFmtId="0" fontId="8" fillId="0" borderId="0" xfId="0" applyFont="1"/>
    <xf numFmtId="164" fontId="10" fillId="5" borderId="1" xfId="0" applyNumberFormat="1" applyFont="1" applyFill="1" applyBorder="1" applyAlignment="1">
      <alignment vertical="center" wrapText="1"/>
    </xf>
    <xf numFmtId="164" fontId="10" fillId="2" borderId="1" xfId="0" applyNumberFormat="1" applyFont="1" applyFill="1" applyBorder="1" applyAlignment="1">
      <alignment vertical="center" wrapText="1"/>
    </xf>
    <xf numFmtId="0" fontId="12" fillId="0" borderId="0" xfId="0" applyFont="1" applyAlignment="1">
      <alignment vertical="top"/>
    </xf>
    <xf numFmtId="0" fontId="9" fillId="0" borderId="0" xfId="0" applyFont="1"/>
    <xf numFmtId="0" fontId="10" fillId="0" borderId="0" xfId="0" applyFont="1"/>
    <xf numFmtId="0" fontId="12" fillId="0" borderId="0" xfId="0" applyFont="1"/>
    <xf numFmtId="0" fontId="11" fillId="0" borderId="0" xfId="0" applyFont="1"/>
    <xf numFmtId="0" fontId="13" fillId="0" borderId="0" xfId="0" applyFont="1" applyAlignment="1">
      <alignment vertical="top"/>
    </xf>
    <xf numFmtId="0" fontId="14" fillId="0" borderId="0" xfId="0" applyFont="1" applyAlignment="1">
      <alignment vertical="top"/>
    </xf>
    <xf numFmtId="0" fontId="10" fillId="0" borderId="10" xfId="0" applyFont="1" applyBorder="1" applyAlignment="1">
      <alignment vertical="center" wrapText="1"/>
    </xf>
    <xf numFmtId="0" fontId="16" fillId="0" borderId="0" xfId="0" applyFont="1"/>
    <xf numFmtId="0" fontId="17" fillId="0" borderId="0" xfId="0" applyFont="1"/>
    <xf numFmtId="0" fontId="18" fillId="0" borderId="0" xfId="0" applyFont="1"/>
    <xf numFmtId="0" fontId="19" fillId="0" borderId="0" xfId="0" applyFont="1"/>
    <xf numFmtId="0" fontId="18" fillId="0" borderId="1" xfId="0" applyFont="1" applyBorder="1" applyAlignment="1">
      <alignment vertical="center" wrapText="1"/>
    </xf>
    <xf numFmtId="0" fontId="19" fillId="0" borderId="1" xfId="0" applyFont="1" applyBorder="1" applyAlignment="1">
      <alignment vertical="center" wrapText="1"/>
    </xf>
    <xf numFmtId="0" fontId="19" fillId="0" borderId="1" xfId="0" applyFont="1" applyBorder="1" applyAlignment="1">
      <alignment horizontal="right" vertical="center" wrapText="1"/>
    </xf>
    <xf numFmtId="0" fontId="18" fillId="0" borderId="1" xfId="0" applyFont="1" applyBorder="1" applyAlignment="1">
      <alignment horizontal="right" vertical="center" wrapText="1"/>
    </xf>
    <xf numFmtId="164" fontId="18" fillId="5" borderId="1" xfId="0" applyNumberFormat="1" applyFont="1" applyFill="1" applyBorder="1" applyAlignment="1">
      <alignment vertical="center" wrapText="1"/>
    </xf>
    <xf numFmtId="164" fontId="19" fillId="5" borderId="1" xfId="0" applyNumberFormat="1" applyFont="1" applyFill="1" applyBorder="1" applyAlignment="1">
      <alignment vertical="center" wrapText="1"/>
    </xf>
    <xf numFmtId="0" fontId="12" fillId="0" borderId="0" xfId="0" applyFont="1" applyAlignment="1">
      <alignment horizontal="left" vertical="center"/>
    </xf>
    <xf numFmtId="0" fontId="15" fillId="0" borderId="0" xfId="0" applyFont="1" applyAlignment="1">
      <alignment horizontal="left" vertical="center"/>
    </xf>
    <xf numFmtId="0" fontId="21" fillId="0" borderId="0" xfId="0" applyFont="1"/>
    <xf numFmtId="0" fontId="22" fillId="0" borderId="0" xfId="0" applyFont="1"/>
    <xf numFmtId="0" fontId="15" fillId="0" borderId="0" xfId="0" applyFont="1"/>
    <xf numFmtId="0" fontId="23" fillId="0" borderId="0" xfId="0" applyFont="1" applyAlignment="1">
      <alignment vertical="top"/>
    </xf>
    <xf numFmtId="0" fontId="24" fillId="0" borderId="0" xfId="0" applyFont="1"/>
    <xf numFmtId="0" fontId="10" fillId="3" borderId="5" xfId="0" applyFont="1" applyFill="1" applyBorder="1" applyAlignment="1">
      <alignment vertical="center" wrapText="1"/>
    </xf>
    <xf numFmtId="0" fontId="10" fillId="0" borderId="8" xfId="0" applyFont="1" applyBorder="1" applyAlignment="1">
      <alignment vertical="center" wrapText="1"/>
    </xf>
    <xf numFmtId="164" fontId="10" fillId="6" borderId="16" xfId="1" applyNumberFormat="1" applyFont="1" applyFill="1" applyBorder="1" applyAlignment="1" applyProtection="1">
      <alignment vertical="center" wrapText="1"/>
    </xf>
    <xf numFmtId="164" fontId="10" fillId="6" borderId="4" xfId="1" applyNumberFormat="1" applyFont="1" applyFill="1" applyBorder="1" applyAlignment="1" applyProtection="1">
      <alignment vertical="center" wrapText="1"/>
    </xf>
    <xf numFmtId="0" fontId="10" fillId="0" borderId="15" xfId="0" applyFont="1" applyBorder="1" applyAlignment="1">
      <alignment vertical="center" wrapText="1"/>
    </xf>
    <xf numFmtId="0" fontId="25" fillId="0" borderId="0" xfId="0" applyFont="1"/>
    <xf numFmtId="0" fontId="23" fillId="0" borderId="0" xfId="0" applyFont="1"/>
    <xf numFmtId="164" fontId="10" fillId="3" borderId="1" xfId="1" applyNumberFormat="1" applyFont="1" applyFill="1" applyBorder="1" applyAlignment="1" applyProtection="1">
      <alignment vertical="center" wrapText="1"/>
    </xf>
    <xf numFmtId="0" fontId="26" fillId="0" borderId="0" xfId="0" applyFont="1"/>
    <xf numFmtId="0" fontId="9" fillId="0" borderId="18" xfId="0" applyFont="1" applyBorder="1"/>
    <xf numFmtId="0" fontId="15" fillId="0" borderId="0" xfId="0" applyFont="1" applyAlignment="1">
      <alignment vertical="top"/>
    </xf>
    <xf numFmtId="0" fontId="27" fillId="0" borderId="0" xfId="0" applyFont="1"/>
    <xf numFmtId="0" fontId="3" fillId="0" borderId="0" xfId="0" applyFont="1"/>
    <xf numFmtId="0" fontId="10" fillId="0" borderId="2" xfId="0" applyFont="1" applyBorder="1" applyAlignment="1">
      <alignment vertical="center" wrapText="1"/>
    </xf>
    <xf numFmtId="164" fontId="10" fillId="6" borderId="2" xfId="0" applyNumberFormat="1" applyFont="1" applyFill="1" applyBorder="1" applyAlignment="1">
      <alignment vertical="center" wrapText="1"/>
    </xf>
    <xf numFmtId="164" fontId="10" fillId="3" borderId="2" xfId="0" applyNumberFormat="1" applyFont="1" applyFill="1" applyBorder="1" applyAlignment="1">
      <alignment vertical="center" wrapText="1"/>
    </xf>
    <xf numFmtId="0" fontId="14" fillId="0" borderId="0" xfId="0" applyFont="1"/>
    <xf numFmtId="0" fontId="10" fillId="6" borderId="5" xfId="0" applyFont="1" applyFill="1" applyBorder="1" applyAlignment="1">
      <alignment vertical="center" wrapText="1"/>
    </xf>
    <xf numFmtId="164" fontId="10" fillId="5" borderId="17" xfId="0" applyNumberFormat="1" applyFont="1" applyFill="1" applyBorder="1" applyAlignment="1">
      <alignment vertical="center" wrapText="1"/>
    </xf>
    <xf numFmtId="164" fontId="10" fillId="2" borderId="17" xfId="0" applyNumberFormat="1" applyFont="1" applyFill="1" applyBorder="1" applyAlignment="1">
      <alignment vertical="center" wrapText="1"/>
    </xf>
    <xf numFmtId="0" fontId="19" fillId="0" borderId="17" xfId="0" applyFont="1" applyBorder="1" applyAlignment="1">
      <alignment vertical="center" wrapText="1"/>
    </xf>
    <xf numFmtId="0" fontId="19" fillId="0" borderId="17" xfId="0" applyFont="1" applyBorder="1" applyAlignment="1">
      <alignment horizontal="right" vertical="center" wrapText="1"/>
    </xf>
    <xf numFmtId="0" fontId="18" fillId="0" borderId="17" xfId="0" applyFont="1" applyBorder="1" applyAlignment="1">
      <alignment vertical="center" wrapText="1"/>
    </xf>
    <xf numFmtId="164" fontId="18" fillId="5" borderId="17" xfId="0" applyNumberFormat="1" applyFont="1" applyFill="1" applyBorder="1" applyAlignment="1">
      <alignment vertical="center" wrapText="1"/>
    </xf>
    <xf numFmtId="0" fontId="18" fillId="0" borderId="17" xfId="0" applyFont="1" applyBorder="1" applyAlignment="1">
      <alignment horizontal="right" vertical="center" wrapText="1"/>
    </xf>
    <xf numFmtId="164" fontId="19" fillId="5" borderId="17" xfId="0" applyNumberFormat="1" applyFont="1" applyFill="1" applyBorder="1" applyAlignment="1">
      <alignment vertical="center" wrapText="1"/>
    </xf>
    <xf numFmtId="164" fontId="10" fillId="6" borderId="4" xfId="0" applyNumberFormat="1" applyFont="1" applyFill="1" applyBorder="1" applyAlignment="1">
      <alignment vertical="center" wrapText="1"/>
    </xf>
    <xf numFmtId="164" fontId="10" fillId="3" borderId="4" xfId="0" applyNumberFormat="1" applyFont="1" applyFill="1" applyBorder="1" applyAlignment="1">
      <alignment vertical="center" wrapText="1"/>
    </xf>
    <xf numFmtId="0" fontId="10" fillId="0" borderId="17" xfId="0" applyFont="1" applyBorder="1" applyAlignment="1">
      <alignment vertical="center" wrapText="1"/>
    </xf>
    <xf numFmtId="164" fontId="10" fillId="3" borderId="8" xfId="1" applyNumberFormat="1" applyFont="1" applyFill="1" applyBorder="1" applyAlignment="1" applyProtection="1">
      <alignment vertical="center" wrapText="1"/>
    </xf>
    <xf numFmtId="164" fontId="0" fillId="0" borderId="0" xfId="0" applyNumberFormat="1"/>
    <xf numFmtId="0" fontId="13" fillId="0" borderId="0" xfId="0" applyFont="1"/>
    <xf numFmtId="0" fontId="10" fillId="0" borderId="0" xfId="0" applyFont="1" applyAlignment="1">
      <alignment vertical="top"/>
    </xf>
    <xf numFmtId="0" fontId="21" fillId="0" borderId="0" xfId="0" applyFont="1" applyAlignment="1">
      <alignment vertical="center"/>
    </xf>
    <xf numFmtId="0" fontId="18" fillId="0" borderId="0" xfId="0" applyFont="1" applyAlignment="1">
      <alignment vertical="center"/>
    </xf>
    <xf numFmtId="0" fontId="10" fillId="0" borderId="4" xfId="0" applyFont="1" applyBorder="1" applyAlignment="1">
      <alignment vertical="center" wrapText="1"/>
    </xf>
    <xf numFmtId="0" fontId="10" fillId="0" borderId="21" xfId="0" applyFont="1" applyBorder="1" applyAlignment="1">
      <alignment vertical="center" wrapText="1"/>
    </xf>
    <xf numFmtId="0" fontId="10" fillId="0" borderId="0" xfId="0" applyFont="1" applyAlignment="1">
      <alignment vertical="center" wrapText="1"/>
    </xf>
    <xf numFmtId="0" fontId="10" fillId="0" borderId="5" xfId="0" applyFont="1" applyBorder="1" applyAlignment="1">
      <alignment vertical="center" wrapText="1"/>
    </xf>
    <xf numFmtId="0" fontId="10" fillId="7" borderId="5" xfId="0" applyFont="1" applyFill="1" applyBorder="1" applyAlignment="1">
      <alignment vertical="center" wrapText="1"/>
    </xf>
    <xf numFmtId="0" fontId="10" fillId="0" borderId="3" xfId="0" applyFont="1" applyBorder="1" applyAlignment="1">
      <alignment horizontal="right" vertical="center" wrapText="1"/>
    </xf>
    <xf numFmtId="0" fontId="10" fillId="0" borderId="19" xfId="0" applyFont="1" applyBorder="1" applyAlignment="1">
      <alignment horizontal="right" vertical="center" wrapText="1"/>
    </xf>
    <xf numFmtId="164" fontId="10" fillId="6" borderId="24" xfId="1" applyNumberFormat="1" applyFont="1" applyFill="1" applyBorder="1" applyAlignment="1" applyProtection="1">
      <alignment vertical="center" wrapText="1"/>
    </xf>
    <xf numFmtId="164" fontId="10" fillId="3" borderId="20" xfId="1" applyNumberFormat="1" applyFont="1" applyFill="1" applyBorder="1" applyAlignment="1" applyProtection="1">
      <alignment vertical="center" wrapText="1"/>
    </xf>
    <xf numFmtId="0" fontId="10" fillId="0" borderId="20" xfId="0" applyFont="1" applyBorder="1" applyAlignment="1">
      <alignment vertical="center" wrapText="1"/>
    </xf>
    <xf numFmtId="0" fontId="10" fillId="0" borderId="20" xfId="0" applyFont="1" applyBorder="1"/>
    <xf numFmtId="0" fontId="10" fillId="6" borderId="20" xfId="0" applyFont="1" applyFill="1" applyBorder="1"/>
    <xf numFmtId="164" fontId="10" fillId="6" borderId="20" xfId="1" applyNumberFormat="1" applyFont="1" applyFill="1" applyBorder="1" applyAlignment="1" applyProtection="1">
      <alignment vertical="center" wrapText="1"/>
    </xf>
    <xf numFmtId="0" fontId="10" fillId="0" borderId="24" xfId="0" applyFont="1" applyBorder="1" applyAlignment="1">
      <alignment vertical="center" wrapText="1"/>
    </xf>
    <xf numFmtId="0" fontId="10" fillId="0" borderId="23" xfId="0" applyFont="1" applyBorder="1" applyAlignment="1">
      <alignment vertical="center" wrapText="1"/>
    </xf>
    <xf numFmtId="0" fontId="10" fillId="0" borderId="14" xfId="0" applyFont="1" applyBorder="1" applyAlignment="1">
      <alignment vertical="center" wrapText="1"/>
    </xf>
    <xf numFmtId="0" fontId="10" fillId="0" borderId="25" xfId="0" applyFont="1" applyBorder="1" applyAlignment="1">
      <alignment vertical="center" wrapText="1"/>
    </xf>
    <xf numFmtId="0" fontId="10" fillId="0" borderId="16" xfId="0" applyFont="1" applyBorder="1" applyAlignment="1">
      <alignment vertical="center" wrapText="1"/>
    </xf>
    <xf numFmtId="0" fontId="10" fillId="6" borderId="25" xfId="0" applyFont="1" applyFill="1" applyBorder="1" applyAlignment="1">
      <alignment vertical="center" wrapText="1"/>
    </xf>
    <xf numFmtId="0" fontId="10" fillId="3" borderId="25" xfId="0" applyFont="1" applyFill="1" applyBorder="1" applyAlignment="1">
      <alignment vertical="center" wrapText="1"/>
    </xf>
    <xf numFmtId="164" fontId="10" fillId="6" borderId="20" xfId="0" applyNumberFormat="1" applyFont="1" applyFill="1" applyBorder="1" applyAlignment="1">
      <alignment vertical="center" wrapText="1"/>
    </xf>
    <xf numFmtId="164" fontId="10" fillId="3" borderId="4" xfId="1" applyNumberFormat="1" applyFont="1" applyFill="1" applyBorder="1" applyAlignment="1" applyProtection="1">
      <alignment vertical="center" wrapText="1"/>
    </xf>
    <xf numFmtId="164" fontId="10" fillId="3" borderId="2" xfId="1" applyNumberFormat="1" applyFont="1" applyFill="1" applyBorder="1" applyAlignment="1" applyProtection="1">
      <alignment vertical="center" wrapText="1"/>
    </xf>
    <xf numFmtId="0" fontId="22" fillId="0" borderId="20" xfId="0" applyFont="1" applyBorder="1"/>
    <xf numFmtId="0" fontId="22" fillId="6" borderId="20" xfId="0" applyFont="1" applyFill="1" applyBorder="1"/>
    <xf numFmtId="164" fontId="10" fillId="3" borderId="24" xfId="1" applyNumberFormat="1" applyFont="1" applyFill="1" applyBorder="1" applyAlignment="1" applyProtection="1">
      <alignment vertical="center" wrapText="1"/>
    </xf>
    <xf numFmtId="164" fontId="10" fillId="3" borderId="11" xfId="1" applyNumberFormat="1" applyFont="1" applyFill="1" applyBorder="1" applyAlignment="1" applyProtection="1">
      <alignment vertical="center" wrapText="1"/>
    </xf>
    <xf numFmtId="164" fontId="10" fillId="6" borderId="17" xfId="0" applyNumberFormat="1" applyFont="1" applyFill="1" applyBorder="1" applyAlignment="1">
      <alignment vertical="center" wrapText="1"/>
    </xf>
    <xf numFmtId="164" fontId="10" fillId="3" borderId="17" xfId="1" applyNumberFormat="1" applyFont="1" applyFill="1" applyBorder="1" applyAlignment="1" applyProtection="1">
      <alignment vertical="center" wrapText="1"/>
    </xf>
    <xf numFmtId="164" fontId="10" fillId="6" borderId="17" xfId="1" applyNumberFormat="1" applyFont="1" applyFill="1" applyBorder="1" applyAlignment="1" applyProtection="1">
      <alignment vertical="center" wrapText="1"/>
    </xf>
    <xf numFmtId="164" fontId="10" fillId="3" borderId="16" xfId="1" applyNumberFormat="1" applyFont="1" applyFill="1" applyBorder="1" applyAlignment="1" applyProtection="1">
      <alignment vertical="center" wrapText="1"/>
    </xf>
    <xf numFmtId="164" fontId="10" fillId="3" borderId="12" xfId="1" applyNumberFormat="1" applyFont="1" applyFill="1" applyBorder="1" applyAlignment="1" applyProtection="1">
      <alignment vertical="center" wrapText="1"/>
    </xf>
    <xf numFmtId="0" fontId="10" fillId="7" borderId="5" xfId="0" applyFont="1" applyFill="1" applyBorder="1" applyAlignment="1">
      <alignment horizontal="right" vertical="center" wrapText="1"/>
    </xf>
    <xf numFmtId="164" fontId="10" fillId="5" borderId="5" xfId="0" applyNumberFormat="1" applyFont="1" applyFill="1" applyBorder="1" applyAlignment="1">
      <alignment vertical="center" wrapText="1"/>
    </xf>
    <xf numFmtId="164" fontId="10" fillId="2" borderId="5" xfId="0" applyNumberFormat="1" applyFont="1" applyFill="1" applyBorder="1" applyAlignment="1">
      <alignment vertical="center" wrapText="1"/>
    </xf>
    <xf numFmtId="0" fontId="10" fillId="0" borderId="5" xfId="0" applyFont="1" applyBorder="1" applyAlignment="1">
      <alignment horizontal="right" vertical="center" wrapText="1"/>
    </xf>
    <xf numFmtId="0" fontId="10" fillId="0" borderId="22" xfId="0" applyFont="1" applyBorder="1" applyAlignment="1">
      <alignment vertical="center" wrapText="1"/>
    </xf>
    <xf numFmtId="0" fontId="10" fillId="6" borderId="10" xfId="0" applyFont="1" applyFill="1" applyBorder="1" applyAlignment="1">
      <alignment vertical="center" wrapText="1"/>
    </xf>
    <xf numFmtId="0" fontId="10" fillId="3" borderId="10" xfId="0" applyFont="1" applyFill="1" applyBorder="1" applyAlignment="1">
      <alignment vertical="center" wrapText="1"/>
    </xf>
    <xf numFmtId="0" fontId="10" fillId="0" borderId="4" xfId="0" applyFont="1" applyBorder="1" applyAlignment="1">
      <alignment horizontal="right" vertical="center" wrapText="1"/>
    </xf>
    <xf numFmtId="164" fontId="10" fillId="6" borderId="4" xfId="0" applyNumberFormat="1" applyFont="1" applyFill="1" applyBorder="1" applyAlignment="1">
      <alignment horizontal="right" vertical="center" wrapText="1"/>
    </xf>
    <xf numFmtId="164" fontId="10" fillId="6" borderId="17" xfId="0" applyNumberFormat="1" applyFont="1" applyFill="1" applyBorder="1" applyAlignment="1">
      <alignment horizontal="right" vertical="center" wrapText="1"/>
    </xf>
    <xf numFmtId="0" fontId="10" fillId="0" borderId="17" xfId="0" applyFont="1" applyBorder="1" applyAlignment="1">
      <alignment horizontal="right" vertical="center" wrapText="1"/>
    </xf>
    <xf numFmtId="0" fontId="10" fillId="0" borderId="6" xfId="0" applyFont="1" applyBorder="1" applyAlignment="1">
      <alignment vertical="center" wrapText="1"/>
    </xf>
    <xf numFmtId="0" fontId="10" fillId="0" borderId="4" xfId="1" applyNumberFormat="1" applyFont="1" applyBorder="1" applyAlignment="1" applyProtection="1">
      <alignment vertical="center" wrapText="1"/>
    </xf>
    <xf numFmtId="0" fontId="10" fillId="3" borderId="9" xfId="0" applyFont="1" applyFill="1" applyBorder="1" applyAlignment="1">
      <alignment vertical="center" wrapText="1"/>
    </xf>
    <xf numFmtId="164" fontId="10" fillId="6" borderId="5" xfId="1" applyNumberFormat="1" applyFont="1" applyFill="1" applyBorder="1" applyAlignment="1" applyProtection="1">
      <alignment vertical="center" wrapText="1"/>
    </xf>
    <xf numFmtId="164" fontId="10" fillId="3" borderId="5" xfId="1" applyNumberFormat="1" applyFont="1" applyFill="1" applyBorder="1" applyAlignment="1" applyProtection="1">
      <alignment vertical="center" wrapText="1"/>
    </xf>
    <xf numFmtId="0" fontId="10" fillId="0" borderId="11" xfId="0" applyFont="1" applyBorder="1" applyAlignment="1">
      <alignment vertical="center" wrapText="1"/>
    </xf>
    <xf numFmtId="164" fontId="10" fillId="6" borderId="12" xfId="0" applyNumberFormat="1" applyFont="1" applyFill="1" applyBorder="1" applyAlignment="1">
      <alignment vertical="center" wrapText="1"/>
    </xf>
    <xf numFmtId="164" fontId="10" fillId="0" borderId="4" xfId="0" applyNumberFormat="1" applyFont="1" applyBorder="1" applyAlignment="1">
      <alignment vertical="center" wrapText="1"/>
    </xf>
    <xf numFmtId="164" fontId="10" fillId="0" borderId="2" xfId="0" applyNumberFormat="1" applyFont="1" applyBorder="1" applyAlignment="1">
      <alignment vertical="center" wrapText="1"/>
    </xf>
    <xf numFmtId="164" fontId="10" fillId="3" borderId="13" xfId="1" applyNumberFormat="1" applyFont="1" applyFill="1" applyBorder="1" applyAlignment="1" applyProtection="1">
      <alignment vertical="center" wrapText="1"/>
    </xf>
    <xf numFmtId="0" fontId="10" fillId="3" borderId="27" xfId="0" applyFont="1" applyFill="1" applyBorder="1" applyAlignment="1">
      <alignment vertical="center" wrapText="1"/>
    </xf>
    <xf numFmtId="0" fontId="10" fillId="0" borderId="26" xfId="0" applyFont="1" applyBorder="1" applyAlignment="1">
      <alignment vertical="center" wrapText="1"/>
    </xf>
    <xf numFmtId="0" fontId="10" fillId="0" borderId="8" xfId="0" applyFont="1" applyBorder="1" applyAlignment="1">
      <alignment horizontal="right" vertical="center" wrapText="1"/>
    </xf>
    <xf numFmtId="164" fontId="10" fillId="6" borderId="8" xfId="1" applyNumberFormat="1" applyFont="1" applyFill="1" applyBorder="1" applyAlignment="1" applyProtection="1">
      <alignment vertical="center" wrapText="1"/>
    </xf>
    <xf numFmtId="164" fontId="10" fillId="3" borderId="17" xfId="0" applyNumberFormat="1" applyFont="1" applyFill="1" applyBorder="1" applyAlignment="1">
      <alignment vertical="center" wrapText="1"/>
    </xf>
    <xf numFmtId="164" fontId="10" fillId="0" borderId="17" xfId="0" applyNumberFormat="1" applyFont="1" applyBorder="1" applyAlignment="1">
      <alignment vertical="center" wrapText="1"/>
    </xf>
    <xf numFmtId="0" fontId="10" fillId="0" borderId="6" xfId="0" applyFont="1" applyBorder="1"/>
    <xf numFmtId="164" fontId="10" fillId="0" borderId="1" xfId="0" applyNumberFormat="1" applyFont="1" applyBorder="1" applyAlignment="1">
      <alignment vertical="center" wrapText="1"/>
    </xf>
    <xf numFmtId="0" fontId="20" fillId="0" borderId="0" xfId="24" quotePrefix="1" applyFont="1" applyFill="1" applyAlignment="1">
      <alignment horizontal="left" vertical="center"/>
    </xf>
    <xf numFmtId="0" fontId="24" fillId="0" borderId="0" xfId="0" applyFont="1" applyAlignment="1">
      <alignment horizontal="left" vertical="center"/>
    </xf>
    <xf numFmtId="0" fontId="10" fillId="0" borderId="20" xfId="0" applyFont="1" applyBorder="1" applyAlignment="1">
      <alignment vertical="center"/>
    </xf>
    <xf numFmtId="0" fontId="10" fillId="0" borderId="28" xfId="0" applyFont="1" applyBorder="1" applyAlignment="1">
      <alignment vertical="center" wrapText="1"/>
    </xf>
  </cellXfs>
  <cellStyles count="25">
    <cellStyle name="Ausgabe 2" xfId="23" xr:uid="{00000000-0005-0000-0000-000000000000}"/>
    <cellStyle name="Besuchter Hyperlink" xfId="21" builtinId="9" hidden="1"/>
    <cellStyle name="Besuchter Hyperlink" xfId="11" builtinId="9" hidden="1"/>
    <cellStyle name="Besuchter Hyperlink" xfId="13" builtinId="9" hidden="1"/>
    <cellStyle name="Besuchter Hyperlink" xfId="15" builtinId="9" hidden="1"/>
    <cellStyle name="Besuchter Hyperlink" xfId="17" builtinId="9" hidden="1"/>
    <cellStyle name="Besuchter Hyperlink" xfId="19" builtinId="9" hidden="1"/>
    <cellStyle name="Besuchter Hyperlink" xfId="9" builtinId="9" hidden="1"/>
    <cellStyle name="Besuchter Hyperlink" xfId="5" builtinId="9" hidden="1"/>
    <cellStyle name="Besuchter Hyperlink" xfId="7" builtinId="9" hidden="1"/>
    <cellStyle name="Besuchter Hyperlink" xfId="3" builtinId="9" hidden="1"/>
    <cellStyle name="Link" xfId="14" builtinId="8" hidden="1"/>
    <cellStyle name="Link" xfId="16" builtinId="8" hidden="1"/>
    <cellStyle name="Link" xfId="18" builtinId="8" hidden="1"/>
    <cellStyle name="Link" xfId="20" builtinId="8" hidden="1"/>
    <cellStyle name="Link" xfId="8" builtinId="8" hidden="1"/>
    <cellStyle name="Link" xfId="10" builtinId="8" hidden="1"/>
    <cellStyle name="Link" xfId="12" builtinId="8" hidden="1"/>
    <cellStyle name="Link" xfId="4" builtinId="8" hidden="1"/>
    <cellStyle name="Link" xfId="6" builtinId="8" hidden="1"/>
    <cellStyle name="Link" xfId="2" builtinId="8" hidden="1"/>
    <cellStyle name="Link" xfId="24" builtinId="8"/>
    <cellStyle name="Prozent" xfId="1" builtinId="5"/>
    <cellStyle name="Standard" xfId="0" builtinId="0"/>
    <cellStyle name="Standard 2" xfId="22" xr:uid="{00000000-0005-0000-0000-000017000000}"/>
  </cellStyles>
  <dxfs count="505">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style="thin">
          <color rgb="FF191616"/>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left style="thin">
          <color rgb="FF191616"/>
        </left>
        <right style="thin">
          <color rgb="FF191616"/>
        </right>
        <top style="thin">
          <color rgb="FF191616"/>
        </top>
        <bottom/>
        <vertical/>
        <horizontal/>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style="thin">
          <color rgb="FF191616"/>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style="thin">
          <color rgb="FF191616"/>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left/>
        <right/>
        <top style="thin">
          <color indexed="64"/>
        </top>
        <bottom/>
        <vertical/>
        <horizontal/>
      </border>
    </dxf>
    <dxf>
      <border outline="0">
        <top style="thin">
          <color indexed="64"/>
        </top>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style="thin">
          <color rgb="FF191616"/>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style="thin">
          <color rgb="FF191616"/>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thin">
          <color auto="1"/>
        </left>
        <top style="thin">
          <color auto="1"/>
        </top>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style="thin">
          <color rgb="FF191616"/>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style="thin">
          <color rgb="FF191616"/>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left/>
        <right/>
        <top style="thin">
          <color indexed="64"/>
        </top>
        <bottom/>
        <vertical/>
        <horizontal/>
      </border>
    </dxf>
    <dxf>
      <border outline="0">
        <left style="thin">
          <color indexed="64"/>
        </left>
        <top style="thin">
          <color auto="1"/>
        </top>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font>
    </dxf>
    <dxf>
      <font>
        <b val="0"/>
      </font>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right/>
        <top style="thin">
          <color rgb="FF191616"/>
        </top>
        <bottom/>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right/>
        <top style="thin">
          <color rgb="FF191616"/>
        </top>
        <bottom/>
      </border>
    </dxf>
    <dxf>
      <font>
        <b val="0"/>
        <sz val="10"/>
        <color auto="1"/>
        <name val="Source Sans Pro"/>
        <family val="2"/>
      </font>
      <alignment horizontal="general" vertical="center" textRotation="0" wrapText="1" indent="0" justifyLastLine="0" shrinkToFit="0" readingOrder="0"/>
      <border diagonalUp="0" diagonalDown="0" outline="0">
        <left style="thin">
          <color indexed="64"/>
        </left>
        <right/>
        <top style="thin">
          <color rgb="FF191616"/>
        </top>
        <bottom/>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font>
    </dxf>
    <dxf>
      <font>
        <b val="0"/>
      </font>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rgb="FF191616"/>
        </left>
        <right/>
        <top style="thin">
          <color rgb="FF191616"/>
        </top>
        <bottom/>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rgb="FF191616"/>
        </left>
        <right/>
        <top style="thin">
          <color rgb="FF191616"/>
        </top>
        <bottom/>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rgb="FF191616"/>
        </left>
        <right/>
        <top style="thin">
          <color rgb="FF191616"/>
        </top>
        <bottom/>
      </border>
    </dxf>
    <dxf>
      <font>
        <b val="0"/>
      </font>
    </dxf>
    <dxf>
      <font>
        <b val="0"/>
      </font>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rgb="FF191616"/>
        </left>
        <right/>
        <top style="thin">
          <color rgb="FF191616"/>
        </top>
        <bottom/>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rgb="FF191616"/>
        </left>
        <right/>
        <top style="thin">
          <color rgb="FF191616"/>
        </top>
        <bottom/>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rgb="FF191616"/>
        </left>
        <right/>
        <top style="thin">
          <color rgb="FF191616"/>
        </top>
        <bottom/>
      </border>
    </dxf>
    <dxf>
      <font>
        <b val="0"/>
      </font>
    </dxf>
    <dxf>
      <font>
        <b val="0"/>
      </font>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rgb="FF191616"/>
        </left>
        <right/>
        <top style="thin">
          <color rgb="FF191616"/>
        </top>
        <bottom/>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rgb="FF191616"/>
        </left>
        <right/>
        <top style="thin">
          <color rgb="FF191616"/>
        </top>
        <bottom/>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rgb="FF191616"/>
        </left>
        <right/>
        <top style="thin">
          <color rgb="FF191616"/>
        </top>
        <bottom/>
      </border>
    </dxf>
    <dxf>
      <font>
        <b val="0"/>
      </font>
    </dxf>
    <dxf>
      <font>
        <b val="0"/>
      </font>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rgb="FF191616"/>
        </left>
        <right/>
        <top style="thin">
          <color rgb="FF191616"/>
        </top>
        <bottom/>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rgb="FF191616"/>
        </left>
        <right/>
        <top style="thin">
          <color rgb="FF191616"/>
        </top>
        <bottom/>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rgb="FF191616"/>
        </left>
        <right/>
        <top style="thin">
          <color rgb="FF191616"/>
        </top>
        <bottom/>
      </border>
    </dxf>
    <dxf>
      <font>
        <b val="0"/>
      </font>
    </dxf>
    <dxf>
      <font>
        <b val="0"/>
      </font>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rgb="FF191616"/>
        </left>
        <right/>
        <top style="thin">
          <color rgb="FF191616"/>
        </top>
        <bottom/>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rgb="FF191616"/>
        </left>
        <right/>
        <top style="thin">
          <color rgb="FF191616"/>
        </top>
        <bottom/>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rgb="FF191616"/>
        </left>
        <right/>
        <top style="thin">
          <color rgb="FF191616"/>
        </top>
        <bottom/>
      </border>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outline="0">
        <left/>
        <right/>
        <top style="thin">
          <color indexed="64"/>
        </top>
        <bottom/>
      </border>
    </dxf>
    <dxf>
      <border outline="0">
        <left style="thin">
          <color indexed="64"/>
        </left>
        <top style="thin">
          <color auto="1"/>
        </top>
        <bottom style="thin">
          <color indexed="64"/>
        </bottom>
      </border>
    </dxf>
    <dxf>
      <font>
        <b val="0"/>
        <family val="2"/>
      </font>
    </dxf>
    <dxf>
      <border outline="0">
        <bottom style="thin">
          <color indexed="64"/>
        </bottom>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style="thin">
          <color rgb="FF191616"/>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style="thin">
          <color rgb="FF191616"/>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left/>
        <right/>
        <top style="thin">
          <color indexed="64"/>
        </top>
        <bottom/>
        <vertical/>
        <horizontal/>
      </border>
    </dxf>
    <dxf>
      <border outline="0">
        <left style="thin">
          <color indexed="64"/>
        </left>
        <top style="thin">
          <color auto="1"/>
        </top>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4"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numFmt numFmtId="164" formatCode="0.0%"/>
      <fill>
        <patternFill patternType="solid">
          <fgColor indexed="64"/>
          <bgColor theme="5" tint="0.5999938962981048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left/>
        <right/>
        <top style="thin">
          <color indexed="64"/>
        </top>
        <bottom/>
        <vertical/>
        <horizontal/>
      </border>
    </dxf>
    <dxf>
      <border outline="0">
        <left style="thin">
          <color indexed="64"/>
        </left>
        <right style="thin">
          <color auto="1"/>
        </right>
        <top style="thin">
          <color indexed="64"/>
        </top>
        <bottom style="thin">
          <color indexed="64"/>
        </bottom>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border diagonalUp="0" diagonalDown="0" outline="0">
        <left style="thin">
          <color rgb="FF191616"/>
        </left>
        <right/>
        <top style="thin">
          <color rgb="FF191616"/>
        </top>
        <bottom style="thin">
          <color rgb="FF191616"/>
        </bottom>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border diagonalUp="0" diagonalDown="0">
        <left style="thin">
          <color rgb="FF191616"/>
        </left>
        <right/>
        <top style="thin">
          <color rgb="FF191616"/>
        </top>
        <bottom style="thin">
          <color rgb="FF191616"/>
        </bottom>
        <vertical/>
        <horizontal/>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rgb="FF000000"/>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rgb="FF000000"/>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rgb="FF000000"/>
        <name val="Source Sans Pro"/>
        <family val="2"/>
        <scheme val="none"/>
      </font>
      <alignment horizontal="general"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border outline="0">
        <right style="thin">
          <color rgb="FF191616"/>
        </right>
        <top style="thin">
          <color rgb="FF191616"/>
        </top>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dxf>
    <dxf>
      <border outline="0">
        <bottom style="thin">
          <color rgb="FF191616"/>
        </bottom>
      </border>
    </dxf>
    <dxf>
      <font>
        <b val="0"/>
        <i val="0"/>
        <strike val="0"/>
        <condense val="0"/>
        <extend val="0"/>
        <outline val="0"/>
        <shadow val="0"/>
        <u val="none"/>
        <vertAlign val="baseline"/>
        <sz val="10"/>
        <color auto="1"/>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bottom/>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border diagonalUp="0" diagonalDown="0" outline="0">
        <left style="thin">
          <color rgb="FF191616"/>
        </left>
        <right/>
        <top style="thin">
          <color rgb="FF191616"/>
        </top>
        <bottom style="thin">
          <color rgb="FF191616"/>
        </bottom>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border diagonalUp="0" diagonalDown="0">
        <left style="thin">
          <color rgb="FF191616"/>
        </left>
        <right/>
        <top style="thin">
          <color rgb="FF191616"/>
        </top>
        <bottom style="thin">
          <color rgb="FF191616"/>
        </bottom>
        <vertical/>
        <horizontal/>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rgb="FF000000"/>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rgb="FF000000"/>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font>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border outline="0">
        <right style="thin">
          <color rgb="FF191616"/>
        </right>
        <top style="thin">
          <color rgb="FF191616"/>
        </top>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dxf>
    <dxf>
      <border outline="0">
        <bottom style="thin">
          <color rgb="FF191616"/>
        </bottom>
      </border>
    </dxf>
    <dxf>
      <font>
        <b val="0"/>
        <i val="0"/>
        <strike val="0"/>
        <condense val="0"/>
        <extend val="0"/>
        <outline val="0"/>
        <shadow val="0"/>
        <u val="none"/>
        <vertAlign val="baseline"/>
        <sz val="10"/>
        <color auto="1"/>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bottom/>
      </border>
    </dxf>
    <dxf>
      <font>
        <b val="0"/>
      </font>
    </dxf>
    <dxf>
      <font>
        <b val="0"/>
      </font>
    </dxf>
    <dxf>
      <font>
        <b val="0"/>
      </font>
    </dxf>
    <dxf>
      <font>
        <b val="0"/>
      </font>
    </dxf>
    <dxf>
      <font>
        <b val="0"/>
      </font>
    </dxf>
    <dxf>
      <font>
        <b val="0"/>
      </font>
    </dxf>
    <dxf>
      <font>
        <b val="0"/>
        <i val="0"/>
        <strike val="0"/>
        <condense val="0"/>
        <extend val="0"/>
        <outline val="0"/>
        <shadow val="0"/>
        <u val="none"/>
        <vertAlign val="baseline"/>
        <sz val="10"/>
        <color rgb="FF000000"/>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rgb="FF000000"/>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rgb="FF000000"/>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border outline="0">
        <right style="thin">
          <color rgb="FF191616"/>
        </right>
        <top style="thin">
          <color rgb="FF191616"/>
        </top>
      </border>
    </dxf>
    <dxf>
      <font>
        <b val="0"/>
      </font>
    </dxf>
    <dxf>
      <border outline="0">
        <bottom style="thin">
          <color rgb="FF191616"/>
        </bottom>
      </border>
    </dxf>
    <dxf>
      <font>
        <b val="0"/>
        <i val="0"/>
        <strike val="0"/>
        <condense val="0"/>
        <extend val="0"/>
        <outline val="0"/>
        <shadow val="0"/>
        <u val="none"/>
        <vertAlign val="baseline"/>
        <sz val="10"/>
        <color auto="1"/>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bottom/>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border diagonalUp="0" diagonalDown="0" outline="0">
        <left style="thin">
          <color rgb="FF191616"/>
        </left>
        <right/>
        <top style="thin">
          <color rgb="FF191616"/>
        </top>
        <bottom style="thin">
          <color rgb="FF191616"/>
        </bottom>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border diagonalUp="0" diagonalDown="0">
        <left style="thin">
          <color rgb="FF191616"/>
        </left>
        <right/>
        <top style="thin">
          <color rgb="FF191616"/>
        </top>
        <bottom style="thin">
          <color rgb="FF191616"/>
        </bottom>
        <vertical/>
        <horizontal/>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rgb="FF000000"/>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rgb="FF000000"/>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rgb="FF000000"/>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style="thin">
          <color rgb="FF191616"/>
        </top>
        <bottom style="thin">
          <color rgb="FF191616"/>
        </bottom>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border outline="0">
        <right style="thin">
          <color rgb="FF191616"/>
        </right>
        <top style="thin">
          <color rgb="FF191616"/>
        </top>
      </border>
    </dxf>
    <dxf>
      <font>
        <b val="0"/>
        <i val="0"/>
        <strike val="0"/>
        <condense val="0"/>
        <extend val="0"/>
        <outline val="0"/>
        <shadow val="0"/>
        <u val="none"/>
        <vertAlign val="baseline"/>
        <sz val="10"/>
        <color theme="1"/>
        <name val="Source Sans Pro"/>
        <family val="2"/>
        <scheme val="none"/>
      </font>
      <alignment horizontal="right" vertical="center" textRotation="0" wrapText="1" indent="0" justifyLastLine="0" shrinkToFit="0" readingOrder="0"/>
    </dxf>
    <dxf>
      <border outline="0">
        <bottom style="thin">
          <color rgb="FF191616"/>
        </bottom>
      </border>
    </dxf>
    <dxf>
      <font>
        <b val="0"/>
        <i val="0"/>
        <strike val="0"/>
        <condense val="0"/>
        <extend val="0"/>
        <outline val="0"/>
        <shadow val="0"/>
        <u val="none"/>
        <vertAlign val="baseline"/>
        <sz val="10"/>
        <color auto="1"/>
        <name val="Source Sans Pro"/>
        <family val="2"/>
        <scheme val="none"/>
      </font>
      <alignment horizontal="right" vertical="center" textRotation="0" wrapText="1" indent="0" justifyLastLine="0" shrinkToFit="0" readingOrder="0"/>
      <border diagonalUp="0" diagonalDown="0" outline="0">
        <left style="thin">
          <color rgb="FF191616"/>
        </left>
        <right style="thin">
          <color rgb="FF191616"/>
        </right>
        <top/>
        <bottom/>
      </border>
    </dxf>
    <dxf>
      <font>
        <b val="0"/>
        <i val="0"/>
        <strike val="0"/>
        <condense val="0"/>
        <extend val="0"/>
        <outline val="0"/>
        <shadow val="0"/>
        <u val="none"/>
        <vertAlign val="baseline"/>
        <sz val="10"/>
        <color auto="1"/>
        <name val="Source Sans Pro"/>
        <family val="2"/>
        <scheme val="none"/>
      </font>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Source Sans Pro"/>
        <family val="2"/>
        <scheme val="none"/>
      </font>
      <alignment horizontal="right"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Source Sans Pro"/>
        <family val="2"/>
        <scheme val="none"/>
      </font>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Source Sans Pro"/>
        <family val="2"/>
        <scheme val="none"/>
      </font>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Source Sans Pro"/>
        <family val="2"/>
        <scheme val="none"/>
      </font>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Source Sans Pro"/>
        <family val="2"/>
        <scheme val="none"/>
      </font>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Source Sans Pro"/>
        <family val="2"/>
        <scheme val="none"/>
      </font>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Source Sans Pro"/>
        <family val="2"/>
        <scheme val="none"/>
      </font>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Source Sans Pro"/>
        <family val="2"/>
        <scheme val="none"/>
      </font>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Source Sans Pro"/>
        <family val="2"/>
        <scheme val="none"/>
      </font>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left/>
        <right style="thin">
          <color indexed="64"/>
        </right>
        <top style="thin">
          <color indexed="64"/>
        </top>
        <bottom style="thin">
          <color indexed="64"/>
        </bottom>
      </border>
    </dxf>
    <dxf>
      <font>
        <b val="0"/>
        <i val="0"/>
        <strike val="0"/>
        <condense val="0"/>
        <extend val="0"/>
        <outline val="0"/>
        <shadow val="0"/>
        <u val="none"/>
        <vertAlign val="baseline"/>
        <sz val="10"/>
        <color auto="1"/>
        <name val="Source Sans Pro"/>
        <family val="2"/>
        <scheme val="none"/>
      </font>
      <alignment horizontal="right" vertical="center" textRotation="0" wrapText="1" indent="0" justifyLastLine="0" shrinkToFit="0" readingOrder="0"/>
    </dxf>
    <dxf>
      <font>
        <b val="0"/>
        <i val="0"/>
        <strike val="0"/>
        <condense val="0"/>
        <extend val="0"/>
        <outline val="0"/>
        <shadow val="0"/>
        <u val="none"/>
        <vertAlign val="baseline"/>
        <sz val="10"/>
        <color auto="1"/>
        <name val="Source Sans Pro"/>
        <family val="2"/>
        <scheme val="none"/>
      </font>
      <fill>
        <patternFill patternType="solid">
          <fgColor indexed="64"/>
          <bgColor theme="0"/>
        </patternFill>
      </fill>
      <alignment horizontal="right" vertical="center" textRotation="0" wrapText="1" indent="0" justifyLastLine="0" shrinkToFit="0" readingOrder="0"/>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191616"/>
        </left>
        <right/>
        <top style="thin">
          <color rgb="FF191616"/>
        </top>
        <bottom/>
        <vertical/>
        <horizontal/>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border outline="0">
        <bottom style="thin">
          <color indexed="64"/>
        </bottom>
      </border>
    </dxf>
    <dxf>
      <font>
        <b val="0"/>
        <i val="0"/>
        <strike val="0"/>
        <condense val="0"/>
        <extend val="0"/>
        <outline val="0"/>
        <shadow val="0"/>
        <u val="none"/>
        <vertAlign val="baseline"/>
        <sz val="10"/>
        <color auto="1"/>
        <name val="Source Sans Pro"/>
        <family val="2"/>
        <scheme val="none"/>
      </font>
      <fill>
        <patternFill patternType="none">
          <fgColor indexed="64"/>
          <bgColor indexed="65"/>
        </patternFill>
      </fill>
      <alignment horizontal="general" vertical="center" textRotation="0" wrapText="1" indent="0" justifyLastLine="0" shrinkToFit="0" readingOrder="0"/>
    </dxf>
  </dxfs>
  <tableStyles count="1" defaultTableStyle="TableStyleMedium2" defaultPivotStyle="PivotStyleLight16">
    <tableStyle name="Tabellenformat 1" pivot="0" count="0" xr9:uid="{2FBBC14E-D552-4076-BE94-FBB5A12E38F6}"/>
  </tableStyles>
  <colors>
    <indexedColors>
      <rgbColor rgb="FF000000"/>
      <rgbColor rgb="FFFFFFFF"/>
      <rgbColor rgb="FFFF0000"/>
      <rgbColor rgb="FF00FF00"/>
      <rgbColor rgb="FF0000FF"/>
      <rgbColor rgb="FFFFFF00"/>
      <rgbColor rgb="FFFF00FF"/>
      <rgbColor rgb="FF00FFFF"/>
      <rgbColor rgb="FF800000"/>
      <rgbColor rgb="FF008000"/>
      <rgbColor rgb="FF111696"/>
      <rgbColor rgb="FF808000"/>
      <rgbColor rgb="FF800080"/>
      <rgbColor rgb="FF008080"/>
      <rgbColor rgb="FFBCC6E5"/>
      <rgbColor rgb="FF808080"/>
      <rgbColor rgb="FF9999FF"/>
      <rgbColor rgb="FF993366"/>
      <rgbColor rgb="FFEEECE1"/>
      <rgbColor rgb="FFCCFFFF"/>
      <rgbColor rgb="FF660066"/>
      <rgbColor rgb="FFFF8080"/>
      <rgbColor rgb="FF0066CC"/>
      <rgbColor rgb="FFCCD3EA"/>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051B5"/>
      <rgbColor rgb="FF33CCCC"/>
      <rgbColor rgb="FF99CC00"/>
      <rgbColor rgb="FFFFCC00"/>
      <rgbColor rgb="FFFF9900"/>
      <rgbColor rgb="FFFF6600"/>
      <rgbColor rgb="FF666699"/>
      <rgbColor rgb="FF969696"/>
      <rgbColor rgb="FF0026A3"/>
      <rgbColor rgb="FF339966"/>
      <rgbColor rgb="FF161616"/>
      <rgbColor rgb="FF191616"/>
      <rgbColor rgb="FF993300"/>
      <rgbColor rgb="FF993366"/>
      <rgbColor rgb="FF3351B5"/>
      <rgbColor rgb="FF161414"/>
      <rgbColor rgb="00003366"/>
      <rgbColor rgb="00339966"/>
      <rgbColor rgb="00003300"/>
      <rgbColor rgb="00333300"/>
      <rgbColor rgb="00993300"/>
      <rgbColor rgb="00993366"/>
      <rgbColor rgb="00333399"/>
      <rgbColor rgb="00333333"/>
    </indexedColors>
    <mruColors>
      <color rgb="FFDF41AA"/>
      <color rgb="FFFF8AD8"/>
      <color rgb="FF0000FF"/>
      <color rgb="FFCCD3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3729F00-30ED-4F21-976D-69F9BF4566F4}" name="Studieneintritte" displayName="Studieneintritte" ref="A3:K43" totalsRowShown="0" headerRowDxfId="469" dataDxfId="468">
  <autoFilter ref="A3:K43" xr:uid="{73729F00-30ED-4F21-976D-69F9BF4566F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61B1023-7E51-49B6-9BA4-1980A4A8488C}" name="Fakultät_Geschlecht" dataDxfId="467"/>
    <tableColumn id="4" xr3:uid="{F0FAF0CC-6E61-4789-9300-F49448AE02E3}" name="2016" dataDxfId="466"/>
    <tableColumn id="5" xr3:uid="{3292373B-EFD9-4A23-917B-DE38CF132FF2}" name="2017" dataDxfId="465"/>
    <tableColumn id="6" xr3:uid="{2F7BC76C-E41D-4AF8-8588-0E5E03478E8C}" name="2018" dataDxfId="464"/>
    <tableColumn id="7" xr3:uid="{ACE7EA35-E6BF-46E2-88DF-EF4F1BA67B85}" name="2019" dataDxfId="463"/>
    <tableColumn id="8" xr3:uid="{B5E99504-3ACE-4FA6-9630-64781E09314F}" name="2020" dataDxfId="462"/>
    <tableColumn id="9" xr3:uid="{1DD4F35E-BD4A-4503-8FE3-F6EBD5219E0A}" name="2021" dataDxfId="461"/>
    <tableColumn id="10" xr3:uid="{C6995DFA-86CE-4799-943A-6B29AE226A68}" name="2022" dataDxfId="460"/>
    <tableColumn id="11" xr3:uid="{9F88161D-A9D6-4BA8-81B4-3F2155EED313}" name="2023" dataDxfId="459"/>
    <tableColumn id="2" xr3:uid="{12DC059D-4178-4803-AA07-A176D0AC74EC}" name="2024" dataDxfId="458"/>
    <tableColumn id="12" xr3:uid="{DF6710CE-1C6F-42C2-93D0-E02A0A6B5E5D}" name="2025" dataDxfId="457"/>
  </tableColumns>
  <tableStyleInfo name="Tabellenformat 1" showFirstColumn="1"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67CC94B-665D-4673-B4CF-BA8EE7DCE9CF}" name="Administratives_technisches_Personal" displayName="Administratives_technisches_Personal" ref="A3:AT55" totalsRowShown="0" headerRowDxfId="192" dataDxfId="190" headerRowBorderDxfId="191" tableBorderDxfId="189">
  <autoFilter ref="A3:AT55" xr:uid="{167CC94B-665D-4673-B4CF-BA8EE7DCE9C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autoFilter>
  <tableColumns count="46">
    <tableColumn id="1" xr3:uid="{2D13873A-F39E-4FDF-8110-A32E91FACF71}" name="Fakultät_PUG" dataDxfId="188"/>
    <tableColumn id="7" xr3:uid="{3A1685C4-FA21-4033-986C-23164969BCA6}" name="2016_Frauen" dataDxfId="187"/>
    <tableColumn id="8" xr3:uid="{6AB2F452-1377-4BA3-B32F-7E9B0183BCCB}" name="2016_Männer" dataDxfId="186"/>
    <tableColumn id="9" xr3:uid="{36B3B50A-6780-49FF-8F7E-0C1B15C21233}" name="2016_Total" dataDxfId="185"/>
    <tableColumn id="10" xr3:uid="{5C118BD4-3E36-4012-81D3-DCAAC18F82E7}" name="2016_% Frauen" dataDxfId="184" dataCellStyle="Prozent">
      <calculatedColumnFormula>B4/D4</calculatedColumnFormula>
    </tableColumn>
    <tableColumn id="11" xr3:uid="{BDDFAE5B-9EF8-4EC7-A516-C5F1E7AE99C0}" name="2016_% Männer" dataDxfId="183" dataCellStyle="Prozent">
      <calculatedColumnFormula>C4/D4</calculatedColumnFormula>
    </tableColumn>
    <tableColumn id="12" xr3:uid="{A06323D5-A632-4C9D-A34D-2CD5A2C16E14}" name="2017_Frauen" dataDxfId="182"/>
    <tableColumn id="13" xr3:uid="{2B605065-B6FA-4703-8251-46292700EE6E}" name="2017_Männer" dataDxfId="181"/>
    <tableColumn id="14" xr3:uid="{E681B387-958F-47A2-BAFD-EA17764C9026}" name="2017_Total" dataDxfId="180"/>
    <tableColumn id="15" xr3:uid="{9B588386-608B-42C0-B62E-84334480A608}" name="2017_% Frauen" dataDxfId="179" dataCellStyle="Prozent">
      <calculatedColumnFormula>G4/I4</calculatedColumnFormula>
    </tableColumn>
    <tableColumn id="16" xr3:uid="{77D88A32-B8CB-452D-8A38-B973E585DF5F}" name="2017_% Männer" dataDxfId="178" dataCellStyle="Prozent">
      <calculatedColumnFormula>H4/I4</calculatedColumnFormula>
    </tableColumn>
    <tableColumn id="17" xr3:uid="{FD88F167-37F4-4CB6-8341-7540E62174B2}" name="2018_Frauen" dataDxfId="177"/>
    <tableColumn id="18" xr3:uid="{8D5850F9-2C19-4D68-8571-830D51348DA9}" name="2018_Männer" dataDxfId="176"/>
    <tableColumn id="19" xr3:uid="{6134FE06-7723-489B-82C0-A82B7C12A200}" name="2018_Total" dataDxfId="175"/>
    <tableColumn id="20" xr3:uid="{29E05171-9FAF-4AA0-B044-B37348E1A9A0}" name="2018_% Frauen" dataDxfId="174" dataCellStyle="Prozent">
      <calculatedColumnFormula>L4/N4</calculatedColumnFormula>
    </tableColumn>
    <tableColumn id="21" xr3:uid="{3786737B-D0EB-4386-A7E6-9C2A06C7456C}" name="2018_% Männer" dataDxfId="173" dataCellStyle="Prozent">
      <calculatedColumnFormula>M4/N4</calculatedColumnFormula>
    </tableColumn>
    <tableColumn id="22" xr3:uid="{A302093B-D636-4AB0-B1F4-736506571D2A}" name="2019_Frauen" dataDxfId="172"/>
    <tableColumn id="23" xr3:uid="{EABDDEDD-4DEE-46AB-82D5-F6DE84241E58}" name="2019_Männer" dataDxfId="171"/>
    <tableColumn id="24" xr3:uid="{DFCDFCF5-538A-4C86-9E0D-F8900D6449DC}" name="2019_Total" dataDxfId="170">
      <calculatedColumnFormula>Q4+R4</calculatedColumnFormula>
    </tableColumn>
    <tableColumn id="25" xr3:uid="{3D2F316F-897A-4884-8B94-D33E24790371}" name="2019_% Frauen" dataDxfId="169" dataCellStyle="Prozent">
      <calculatedColumnFormula>Q4/S4</calculatedColumnFormula>
    </tableColumn>
    <tableColumn id="26" xr3:uid="{F047EC3E-9A63-47CC-96BE-72E4624F8053}" name="2019_% Männer" dataDxfId="168" dataCellStyle="Prozent">
      <calculatedColumnFormula>R4/S4</calculatedColumnFormula>
    </tableColumn>
    <tableColumn id="27" xr3:uid="{43852F0B-4CBE-4F76-A5A2-F2EC4C808A83}" name="2020_Frauen" dataDxfId="167"/>
    <tableColumn id="28" xr3:uid="{9754F053-43F2-4390-8F31-A3CF6ED8E74D}" name="2020_Männer" dataDxfId="166"/>
    <tableColumn id="29" xr3:uid="{4642A1D6-ADC4-4A1F-9706-35A5CE50B6C0}" name="2020_Total" dataDxfId="165"/>
    <tableColumn id="30" xr3:uid="{74AE9072-B8EF-46AC-8D4F-DCF490F2823B}" name="2020_% Frauen" dataDxfId="164" dataCellStyle="Prozent">
      <calculatedColumnFormula>V4/X4</calculatedColumnFormula>
    </tableColumn>
    <tableColumn id="31" xr3:uid="{E9C56C58-F347-4EF4-A7A1-EB4B83D0EF63}" name="2020_% Männer" dataDxfId="163" dataCellStyle="Prozent">
      <calculatedColumnFormula>W4/X4</calculatedColumnFormula>
    </tableColumn>
    <tableColumn id="32" xr3:uid="{F90E6FCF-1044-472E-9FDB-F7CD867618DE}" name="2021_Frauen" dataDxfId="162"/>
    <tableColumn id="33" xr3:uid="{0EB8BB19-140D-45B2-8107-7452A387EF67}" name="2021_Männer" dataDxfId="161"/>
    <tableColumn id="34" xr3:uid="{2253DC5F-CD34-4ACA-AC15-C41EB1AE8D5F}" name="2021_Total" dataDxfId="160"/>
    <tableColumn id="35" xr3:uid="{55EC6EA6-AE09-4D2E-9443-DEB9FD2343BE}" name="2021_% Frauen" dataDxfId="159" dataCellStyle="Prozent">
      <calculatedColumnFormula>AA4/AC4</calculatedColumnFormula>
    </tableColumn>
    <tableColumn id="36" xr3:uid="{4B7F9153-E188-4EDE-A75D-0E4F32294F3C}" name="2021_% Männer" dataDxfId="158" dataCellStyle="Prozent">
      <calculatedColumnFormula>AB4/AC4</calculatedColumnFormula>
    </tableColumn>
    <tableColumn id="37" xr3:uid="{E637DDE7-35D8-4FB9-9B88-5B74A605F851}" name="2022_Frauen" dataDxfId="157"/>
    <tableColumn id="38" xr3:uid="{9AD44FBA-BC5D-4697-8C6E-61B700854A76}" name="2022_Männer" dataDxfId="156"/>
    <tableColumn id="39" xr3:uid="{62385D26-E7B6-4E70-857C-CA2DE8C6C350}" name="2022_Total" dataDxfId="155"/>
    <tableColumn id="40" xr3:uid="{F733B5E0-C370-4A3C-B931-5F2F13FAC905}" name="2022_% Frauen" dataDxfId="154" dataCellStyle="Prozent">
      <calculatedColumnFormula>AF4/AH4</calculatedColumnFormula>
    </tableColumn>
    <tableColumn id="41" xr3:uid="{ED881952-637B-49F0-9A2B-BB30FB5930F0}" name="2022_% Männer" dataDxfId="153" dataCellStyle="Prozent">
      <calculatedColumnFormula>AG4/AH4</calculatedColumnFormula>
    </tableColumn>
    <tableColumn id="6" xr3:uid="{5DFEA01F-89BE-4239-BA1A-F6B1D50F324F}" name="2024_Frauen" dataDxfId="152" dataCellStyle="Prozent"/>
    <tableColumn id="5" xr3:uid="{3446A1CB-6435-4225-AAA5-B26F98664B4C}" name="2024_Männer" dataDxfId="151" dataCellStyle="Prozent"/>
    <tableColumn id="4" xr3:uid="{81DE7D81-33DC-4214-A886-D0E2216A284D}" name="2024_Total" dataDxfId="150" dataCellStyle="Prozent"/>
    <tableColumn id="3" xr3:uid="{B5A4AE25-2788-4BF7-8673-E7C61AE153EB}" name="2024_% Frauen" dataDxfId="149" dataCellStyle="Prozent"/>
    <tableColumn id="2" xr3:uid="{56A80C95-C8E3-46FB-B929-0A258AEF747C}" name="2024_% Männer" dataDxfId="148" dataCellStyle="Prozent"/>
    <tableColumn id="47" xr3:uid="{53BEBC5F-018C-4E3D-AD9C-91C91F9D085E}" name="2025_Frauen1" dataDxfId="147"/>
    <tableColumn id="48" xr3:uid="{2AAC725A-E675-4507-8C33-6278B020F664}" name="2025_Männer" dataDxfId="146"/>
    <tableColumn id="49" xr3:uid="{017FB143-CA6D-4044-8C0E-72756C553360}" name="2025_Total" dataDxfId="145"/>
    <tableColumn id="50" xr3:uid="{9686876A-2E24-418E-899D-593D233D0C4C}" name="2025_% Frauen" dataDxfId="144" dataCellStyle="Prozent">
      <calculatedColumnFormula>AP4/AR4</calculatedColumnFormula>
    </tableColumn>
    <tableColumn id="51" xr3:uid="{0CF42997-0387-40EB-802A-1307BF7F1AFC}" name="2025_% Männer" dataDxfId="143" dataCellStyle="Prozent">
      <calculatedColumnFormula>AQ4/AR4</calculatedColumnFormula>
    </tableColumn>
  </tableColumns>
  <tableStyleInfo name="Tabellenformat 1" showFirstColumn="1" showLastColumn="0" showRowStripes="0"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F97645F-61E2-4F41-A171-82C93D034733}" name="Berufungen" displayName="Berufungen" ref="A3:AY35" totalsRowShown="0" headerRowDxfId="142" dataDxfId="141" tableBorderDxfId="140">
  <autoFilter ref="A3:AY35" xr:uid="{BF97645F-61E2-4F41-A171-82C93D03473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autoFilter>
  <tableColumns count="51">
    <tableColumn id="1" xr3:uid="{A703EAED-41D2-49A3-8305-DEDF43371FF3}" name="Fakultät_PUG" dataDxfId="139"/>
    <tableColumn id="7" xr3:uid="{0305CEB5-E8BE-4A46-8A6E-DE89A072F5BB}" name="2016_Frauen" dataDxfId="138"/>
    <tableColumn id="8" xr3:uid="{48BCF3FB-23D5-482A-AE5E-A4BAEE229B24}" name="2016_Männer" dataDxfId="137"/>
    <tableColumn id="9" xr3:uid="{E4D8759A-0B87-4CE3-95DB-543686A39305}" name="2016_Total" dataDxfId="136"/>
    <tableColumn id="10" xr3:uid="{AF735841-32AD-4305-9B83-050A1654DD76}" name="2016_% Frauen" dataDxfId="135" dataCellStyle="Prozent">
      <calculatedColumnFormula>B4/D4</calculatedColumnFormula>
    </tableColumn>
    <tableColumn id="11" xr3:uid="{953651A5-FCF4-4917-BAB4-42805D19E4BD}" name="2016_% Männer" dataDxfId="134" dataCellStyle="Prozent">
      <calculatedColumnFormula>C4/D4</calculatedColumnFormula>
    </tableColumn>
    <tableColumn id="12" xr3:uid="{29A4B2AD-B1AB-4BCD-B3DF-943B9D5519A1}" name="2017_Frauen" dataDxfId="133"/>
    <tableColumn id="13" xr3:uid="{53030C5A-7A45-4ADB-A073-88424DD8D9B0}" name="2017_Männer" dataDxfId="132"/>
    <tableColumn id="14" xr3:uid="{D623626C-13E4-45CF-8C60-45802ACF82FD}" name="2017_Total" dataDxfId="131"/>
    <tableColumn id="15" xr3:uid="{75FF3DC7-F477-433F-815D-C3CB95693F4C}" name="2017_% Frauen" dataDxfId="130" dataCellStyle="Prozent">
      <calculatedColumnFormula>G4/I4</calculatedColumnFormula>
    </tableColumn>
    <tableColumn id="16" xr3:uid="{EA2EE1BA-E4F7-41CF-98CB-5C38DEB0CA50}" name="2017_% Männer" dataDxfId="129" dataCellStyle="Prozent">
      <calculatedColumnFormula>H4/I4</calculatedColumnFormula>
    </tableColumn>
    <tableColumn id="17" xr3:uid="{B12E45AB-CBA7-4D55-8069-7FB7D9410F80}" name="2018_Frauen" dataDxfId="128"/>
    <tableColumn id="18" xr3:uid="{30600194-BF1E-4ABB-A5E2-DE6B92F3E0CF}" name="2018_Männer" dataDxfId="127"/>
    <tableColumn id="19" xr3:uid="{998E1AE1-3569-4BCB-AFB9-8AC0B0DC5CEE}" name="2018_Total" dataDxfId="126"/>
    <tableColumn id="20" xr3:uid="{795E19F8-9839-4A4D-ABF6-66DBF8AF0296}" name="2018_% Frauen" dataDxfId="125" dataCellStyle="Prozent">
      <calculatedColumnFormula>L4/N4</calculatedColumnFormula>
    </tableColumn>
    <tableColumn id="21" xr3:uid="{39433DF9-559C-45E7-8F01-1A8F96695F5A}" name="2018_% Männer" dataDxfId="124" dataCellStyle="Prozent">
      <calculatedColumnFormula>M4/N4</calculatedColumnFormula>
    </tableColumn>
    <tableColumn id="22" xr3:uid="{9B0E7A34-EB2E-472F-B044-61940FED0B76}" name="2019_Frauen" dataDxfId="123"/>
    <tableColumn id="23" xr3:uid="{2D8FD795-3B35-4A5E-9666-42496BF9694F}" name="2019_Männer" dataDxfId="122"/>
    <tableColumn id="24" xr3:uid="{9E8434E7-F47F-43BA-BB0F-3D2EA73888F1}" name="2019_Total" dataDxfId="121"/>
    <tableColumn id="25" xr3:uid="{C9CF68B2-67D4-4A45-98FB-007A5ED97243}" name="2019_% Frauen" dataDxfId="120" dataCellStyle="Prozent">
      <calculatedColumnFormula>Q4/S4</calculatedColumnFormula>
    </tableColumn>
    <tableColumn id="26" xr3:uid="{B4936BB5-934E-4D33-BB7A-FF31B18F386F}" name="2019_% Männer" dataDxfId="119" dataCellStyle="Prozent">
      <calculatedColumnFormula>R4/S4</calculatedColumnFormula>
    </tableColumn>
    <tableColumn id="27" xr3:uid="{FE3E217C-D4FE-4C70-896F-149D9F7E1F03}" name="2020_Frauen" dataDxfId="118"/>
    <tableColumn id="28" xr3:uid="{2F0860B5-A03F-4128-8046-AD20F326402B}" name="2020_Männer" dataDxfId="117"/>
    <tableColumn id="29" xr3:uid="{C554C599-2ACB-49BC-B33E-055717599ADD}" name="2020_Total" dataDxfId="116"/>
    <tableColumn id="30" xr3:uid="{5FBC5179-CA40-4033-BC7E-577BE7BCEC28}" name="2020_% Frauen" dataDxfId="115" dataCellStyle="Prozent">
      <calculatedColumnFormula>V4/X4</calculatedColumnFormula>
    </tableColumn>
    <tableColumn id="31" xr3:uid="{9F27EA57-68CC-4EF7-AC4F-BADFB336FAF8}" name="2020_% Männer" dataDxfId="114" dataCellStyle="Prozent">
      <calculatedColumnFormula>W4/X4</calculatedColumnFormula>
    </tableColumn>
    <tableColumn id="32" xr3:uid="{6A91D56C-4A65-4030-A64E-29839625B7A8}" name="2021_Frauen" dataDxfId="113"/>
    <tableColumn id="33" xr3:uid="{5ECCC615-0BC9-49A3-9F05-2432C85D9C8B}" name="2021_Männer" dataDxfId="112"/>
    <tableColumn id="34" xr3:uid="{C083E69D-E277-4E9E-BC05-4A3B5A9CC4C7}" name="2021_Total" dataDxfId="111"/>
    <tableColumn id="35" xr3:uid="{6F9DA51F-3F9C-4283-8188-FFB6B54B6E1D}" name="2021_% Frauen" dataDxfId="110" dataCellStyle="Prozent">
      <calculatedColumnFormula>AA4/AC4</calculatedColumnFormula>
    </tableColumn>
    <tableColumn id="36" xr3:uid="{32B43E2C-86B8-49CB-AC03-C62564CD1341}" name="2021_% Männer" dataDxfId="109" dataCellStyle="Prozent">
      <calculatedColumnFormula>AB4/AC4</calculatedColumnFormula>
    </tableColumn>
    <tableColumn id="37" xr3:uid="{E30AE820-CC9F-4DC9-9901-EB313DAD3D43}" name="2022_Frauen" dataDxfId="108"/>
    <tableColumn id="38" xr3:uid="{E28F5545-C520-4F2B-A219-A267A6844DD8}" name="2022_Männer" dataDxfId="107"/>
    <tableColumn id="39" xr3:uid="{159E5325-4F55-4629-9346-13C3A8E6F095}" name="2022_Total" dataDxfId="106"/>
    <tableColumn id="40" xr3:uid="{C42A2A5D-709D-415A-BE87-84BB8E740A09}" name="2022_% Frauen" dataDxfId="105" dataCellStyle="Prozent">
      <calculatedColumnFormula>AF4/AH4</calculatedColumnFormula>
    </tableColumn>
    <tableColumn id="41" xr3:uid="{FDEAB2D9-9110-4ED3-92E0-705C40A4EA97}" name="2022_% Männer" dataDxfId="104" dataCellStyle="Prozent">
      <calculatedColumnFormula>AG4/AH4</calculatedColumnFormula>
    </tableColumn>
    <tableColumn id="42" xr3:uid="{05C1EADD-CC9C-4B50-B548-5ABF548BD194}" name="2023_Frauen" dataDxfId="103"/>
    <tableColumn id="43" xr3:uid="{79C9FC2F-E5B6-435B-A711-EA58F0C67C2A}" name="2023_Männer" dataDxfId="102"/>
    <tableColumn id="44" xr3:uid="{4E2F4690-F312-498E-83F1-E0D9B3FE1555}" name="2023_Total" dataDxfId="101"/>
    <tableColumn id="45" xr3:uid="{F3224677-D891-4CC5-A8E9-907E1CFBFBF3}" name="2023_% Frauen" dataDxfId="100" dataCellStyle="Prozent">
      <calculatedColumnFormula>AK4/AM4</calculatedColumnFormula>
    </tableColumn>
    <tableColumn id="46" xr3:uid="{8D34309A-C03D-4C40-8F41-DF622F87AF63}" name="2023_% Männer" dataDxfId="99" dataCellStyle="Prozent">
      <calculatedColumnFormula>AL4/AM4</calculatedColumnFormula>
    </tableColumn>
    <tableColumn id="6" xr3:uid="{AE5A196A-F5F2-4608-9CFB-08299FB3BAE5}" name="2024_Frauen" dataDxfId="98" dataCellStyle="Prozent"/>
    <tableColumn id="5" xr3:uid="{15404B7F-C6D9-409C-A4BE-D97793F68C70}" name="2024_Männer" dataDxfId="97" dataCellStyle="Prozent"/>
    <tableColumn id="4" xr3:uid="{46E0BC2B-94FF-4D96-B6A7-A2C0FB8A9148}" name="2024_Total" dataDxfId="96" dataCellStyle="Prozent"/>
    <tableColumn id="3" xr3:uid="{368798F7-52A6-4048-BAA0-4F01B1E320D9}" name="2024_% Frauen" dataDxfId="95" dataCellStyle="Prozent"/>
    <tableColumn id="2" xr3:uid="{2798760D-10EA-4CBE-95AA-6B90A19B5CFC}" name="2024_% Männer" dataDxfId="94" dataCellStyle="Prozent"/>
    <tableColumn id="47" xr3:uid="{D1CCFF49-270F-4D3B-BE16-2392F9666F60}" name="2025_Frauen" dataDxfId="93"/>
    <tableColumn id="48" xr3:uid="{DD7D7339-E813-41FD-9747-D09DD144B0F9}" name="2025_Männer" dataDxfId="92"/>
    <tableColumn id="49" xr3:uid="{441052F4-24D2-45D2-8F59-E99E6BD2EBA8}" name="2025_Total" dataDxfId="91"/>
    <tableColumn id="50" xr3:uid="{5CF570C2-BA5D-4BD4-B246-3940C46AC30D}" name="2025_% Frauen" dataDxfId="90" dataCellStyle="Prozent">
      <calculatedColumnFormula>AU4/AW4</calculatedColumnFormula>
    </tableColumn>
    <tableColumn id="51" xr3:uid="{5EBD4389-EB67-4B7A-A07E-F99F265D1F0C}" name="2025_% Männer" dataDxfId="89" dataCellStyle="Prozent">
      <calculatedColumnFormula>AV4/AW4</calculatedColumnFormula>
    </tableColumn>
  </tableColumns>
  <tableStyleInfo name="Tabellenformat 1"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26831D5E-BA8D-49DF-886A-A8975E72C981}" name="Beförderungen" displayName="Beförderungen" ref="A3:AY27" totalsRowShown="0" headerRowDxfId="88" dataDxfId="86" headerRowBorderDxfId="87" tableBorderDxfId="85" totalsRowBorderDxfId="84">
  <autoFilter ref="A3:AY27" xr:uid="{26831D5E-BA8D-49DF-886A-A8975E72C98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autoFilter>
  <tableColumns count="51">
    <tableColumn id="1" xr3:uid="{A88823D5-B993-4A45-80D5-16CDAD1BB25F}" name="Fakultät_PUG" dataDxfId="83"/>
    <tableColumn id="7" xr3:uid="{F3088F43-312C-4C99-A664-FE50EEA86A8B}" name="2016_Frauen" dataDxfId="82"/>
    <tableColumn id="8" xr3:uid="{59C6C393-24AD-4BEE-A59A-CF0E572D269E}" name="2016_Männer" dataDxfId="81"/>
    <tableColumn id="9" xr3:uid="{8EF6B45B-D587-40FB-A68F-58C4312F8FA9}" name="2016_Total" dataDxfId="80"/>
    <tableColumn id="10" xr3:uid="{C8DA8E7A-5BF8-43C8-A7C2-E1D5641D0A3E}" name="2016_% Frauen" dataDxfId="79" dataCellStyle="Prozent">
      <calculatedColumnFormula>B4/D4</calculatedColumnFormula>
    </tableColumn>
    <tableColumn id="11" xr3:uid="{B6AF3475-C876-4F92-9382-B36E4CDC9EA6}" name="2016_% Männer" dataDxfId="78" dataCellStyle="Prozent">
      <calculatedColumnFormula>C4/D4</calculatedColumnFormula>
    </tableColumn>
    <tableColumn id="12" xr3:uid="{C1E5E91A-A5EE-4700-98E7-F0AFEE588AD2}" name="2017_Frauen" dataDxfId="77"/>
    <tableColumn id="13" xr3:uid="{8A3C39DE-F9B5-43EB-8F2B-F5ED9375A6E5}" name="2017_Männer" dataDxfId="76"/>
    <tableColumn id="14" xr3:uid="{CAB13F3F-B7A0-4540-A5F5-4BB4515082E7}" name="2017_Total" dataDxfId="75"/>
    <tableColumn id="15" xr3:uid="{88C21813-7BC5-4BC9-831A-B9BE79C5384E}" name="2017_% Frauen" dataDxfId="74" dataCellStyle="Prozent">
      <calculatedColumnFormula>G4/I4</calculatedColumnFormula>
    </tableColumn>
    <tableColumn id="16" xr3:uid="{2C70B487-9031-4EBF-A090-EDE8C0E346B4}" name="2017_% Männer" dataDxfId="73" dataCellStyle="Prozent">
      <calculatedColumnFormula>H4/I4</calculatedColumnFormula>
    </tableColumn>
    <tableColumn id="17" xr3:uid="{9605C4D8-8863-4068-9EEA-C206FA864DF1}" name="2018_Frauen" dataDxfId="72"/>
    <tableColumn id="18" xr3:uid="{7FB9E14D-D351-4EEA-B8AD-D0510760E17C}" name="2018_Männer" dataDxfId="71"/>
    <tableColumn id="19" xr3:uid="{DDD5445D-14AA-472C-8277-91904CC377B6}" name="2018_Total" dataDxfId="70"/>
    <tableColumn id="20" xr3:uid="{C3B298F4-8EAD-447B-8053-3802095BB585}" name="2018_% Frauen" dataDxfId="69" dataCellStyle="Prozent">
      <calculatedColumnFormula>L4/N4</calculatedColumnFormula>
    </tableColumn>
    <tableColumn id="21" xr3:uid="{099E76EE-43C6-4465-B44C-A65D094639F3}" name="2018_% Männer" dataDxfId="68" dataCellStyle="Prozent">
      <calculatedColumnFormula>M4/N4</calculatedColumnFormula>
    </tableColumn>
    <tableColumn id="22" xr3:uid="{18EA783D-9ED4-4CEC-A3D0-D0EB8B0A4811}" name="2019_Frauen" dataDxfId="67"/>
    <tableColumn id="23" xr3:uid="{42A398B6-9B43-431A-A441-E03FE19BC61B}" name="2019_Männer" dataDxfId="66"/>
    <tableColumn id="24" xr3:uid="{D1E4543B-A351-427C-9609-05206DA4F19F}" name="2019_Total" dataDxfId="65"/>
    <tableColumn id="25" xr3:uid="{4631C8BB-B99B-4BC7-94D7-52F67CBDD24E}" name="2019_% Frauen" dataDxfId="64" dataCellStyle="Prozent">
      <calculatedColumnFormula>Q4/S4</calculatedColumnFormula>
    </tableColumn>
    <tableColumn id="26" xr3:uid="{BD7DF0BA-1CE5-46AF-AE7F-7B7AB2EC2F2E}" name="2019_% Männer" dataDxfId="63" dataCellStyle="Prozent">
      <calculatedColumnFormula>R4/S4</calculatedColumnFormula>
    </tableColumn>
    <tableColumn id="27" xr3:uid="{7C9E28F3-73CB-4A8E-8019-9ADB1E4B930D}" name="2020_Frauen" dataDxfId="62"/>
    <tableColumn id="28" xr3:uid="{15112097-5F08-4153-8462-70E5B35EDF9D}" name="2020_Männer" dataDxfId="61"/>
    <tableColumn id="29" xr3:uid="{594410A2-7A28-4692-8B70-CFF3467BB49B}" name="2020_Total" dataDxfId="60"/>
    <tableColumn id="30" xr3:uid="{1893DA61-512E-4E7F-9295-E9616A685EB9}" name="2020_% Frauen" dataDxfId="59" dataCellStyle="Prozent">
      <calculatedColumnFormula>V4/X4</calculatedColumnFormula>
    </tableColumn>
    <tableColumn id="31" xr3:uid="{B16873BD-0F76-4157-B789-9136E139BB9C}" name="2020_% Männer" dataDxfId="58" dataCellStyle="Prozent">
      <calculatedColumnFormula>W4/X4</calculatedColumnFormula>
    </tableColumn>
    <tableColumn id="32" xr3:uid="{E9DA17B4-8502-475C-9CE5-5CC600BDF641}" name="2021_Frauen" dataDxfId="57"/>
    <tableColumn id="33" xr3:uid="{FFF821AF-D469-4FC9-ABCE-60C1E66CD959}" name="2021_Männer" dataDxfId="56"/>
    <tableColumn id="34" xr3:uid="{61258C72-6F46-4126-AF5D-C64F3AC3457B}" name="2021_Total" dataDxfId="55"/>
    <tableColumn id="35" xr3:uid="{E539104C-2F23-4F0C-99AE-0263F146A300}" name="2021_% Frauen" dataDxfId="54" dataCellStyle="Prozent">
      <calculatedColumnFormula>AA4/AC4</calculatedColumnFormula>
    </tableColumn>
    <tableColumn id="36" xr3:uid="{EF2AD4DE-4325-42E0-8C6A-69A5005CCD45}" name="2021_% Männer" dataDxfId="53" dataCellStyle="Prozent">
      <calculatedColumnFormula>AB4/AC4</calculatedColumnFormula>
    </tableColumn>
    <tableColumn id="37" xr3:uid="{0F430253-AD44-42C1-9FDA-C51825307AE4}" name="2022_Frauen" dataDxfId="52"/>
    <tableColumn id="38" xr3:uid="{74FE5AB8-A277-4ACF-8451-26D66DC5B587}" name="2022_Männer" dataDxfId="51"/>
    <tableColumn id="39" xr3:uid="{466DC8CD-2D4D-41B1-811C-0B508A534076}" name="2022_Total" dataDxfId="50"/>
    <tableColumn id="40" xr3:uid="{270E325D-C29E-4F03-8B08-94435A8CED38}" name="2022_% Frauen" dataDxfId="49" dataCellStyle="Prozent">
      <calculatedColumnFormula>AF4/AH4</calculatedColumnFormula>
    </tableColumn>
    <tableColumn id="41" xr3:uid="{B49120BA-3F9A-4C74-8B58-00D830C39B1D}" name="2022_% Männer" dataDxfId="48" dataCellStyle="Prozent">
      <calculatedColumnFormula>AG4/AH4</calculatedColumnFormula>
    </tableColumn>
    <tableColumn id="42" xr3:uid="{C6ED7E56-B8FA-4976-9C9D-C90AE0F78905}" name="2023_Frauen" dataDxfId="47"/>
    <tableColumn id="43" xr3:uid="{7BA12AA8-DD65-429C-B61E-2F4D4863EE64}" name="2023_Männer" dataDxfId="46"/>
    <tableColumn id="44" xr3:uid="{641C97FC-BE8E-4FD9-84A9-C8AB59A69902}" name="2023_Total" dataDxfId="45"/>
    <tableColumn id="45" xr3:uid="{69940215-08E9-4D58-B00C-8639F26E7308}" name="2023_% Frauen" dataDxfId="44" dataCellStyle="Prozent">
      <calculatedColumnFormula>AK4/AM4</calculatedColumnFormula>
    </tableColumn>
    <tableColumn id="46" xr3:uid="{E9729A59-40AE-4E43-97C6-36084A6B4E14}" name="2023_% Männer" dataDxfId="43" dataCellStyle="Prozent">
      <calculatedColumnFormula>AL4/AM4</calculatedColumnFormula>
    </tableColumn>
    <tableColumn id="56" xr3:uid="{44E20056-0EC9-41C6-882D-FF3473D0A22F}" name="2024_Frauen" dataDxfId="42" dataCellStyle="Prozent"/>
    <tableColumn id="55" xr3:uid="{9BB7A0DB-44F4-4B67-9E78-653D6904E358}" name="2024_Männer" dataDxfId="41" dataCellStyle="Prozent"/>
    <tableColumn id="54" xr3:uid="{576E3158-451F-4ED6-9E2B-9B2ED832826A}" name="2024_Total" dataDxfId="40" dataCellStyle="Prozent"/>
    <tableColumn id="53" xr3:uid="{857A86F4-F3E0-418E-9BF8-02A62562E0EC}" name="2024_% Frauen" dataDxfId="39" dataCellStyle="Prozent"/>
    <tableColumn id="52" xr3:uid="{1B23640A-B484-46C6-9B53-384943A82370}" name="2024_% Männer" dataDxfId="38" dataCellStyle="Prozent"/>
    <tableColumn id="47" xr3:uid="{51F10E0E-140B-4214-BF74-D01EFCBA9A62}" name="2025_Frauen" dataDxfId="37"/>
    <tableColumn id="48" xr3:uid="{47FE3F58-E568-4461-A550-3DF81238295D}" name="2025_Männer" dataDxfId="36"/>
    <tableColumn id="49" xr3:uid="{E96B9B27-9125-45F4-B514-057CF0359C53}" name="2025_Total" dataDxfId="35"/>
    <tableColumn id="50" xr3:uid="{8982EB44-DAD5-4721-975D-6CD045207D1D}" name="2025_% Frauen" dataDxfId="34" dataCellStyle="Prozent">
      <calculatedColumnFormula>AU4/AW4</calculatedColumnFormula>
    </tableColumn>
    <tableColumn id="51" xr3:uid="{7FB102AE-9F45-4CC4-9840-84836954BA03}" name="2025_% Männer" dataDxfId="33" dataCellStyle="Prozent">
      <calculatedColumnFormula>AV4/AW4</calculatedColumnFormula>
    </tableColumn>
  </tableColumns>
  <tableStyleInfo name="Tabellenformat 1" showFirstColumn="1" showLastColumn="0" showRowStripes="0"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76E8EF3-56E6-4FE6-A824-1248621D505A}" name="Teilzeitprofessuren" displayName="Teilzeitprofessuren" ref="A3:BE33" totalsRowShown="0" headerRowDxfId="504" tableBorderDxfId="503">
  <autoFilter ref="A3:BE33" xr:uid="{076E8EF3-56E6-4FE6-A824-1248621D505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autoFilter>
  <tableColumns count="57">
    <tableColumn id="1" xr3:uid="{EC047077-AC54-4E7D-8A67-C22351AC695E}" name="Fakultät_PUG" dataDxfId="502"/>
    <tableColumn id="2" xr3:uid="{7794E574-FC03-405E-9579-B751690DC2FE}" name="2018_TZ II" dataDxfId="501"/>
    <tableColumn id="3" xr3:uid="{32FF33D4-81B8-4736-94F6-7F9E10CF0751}" name="2018_TZ I" dataDxfId="500"/>
    <tableColumn id="4" xr3:uid="{FD4CF842-2D75-44C7-8346-BF28F6FC6283}" name="2018_VZ" dataDxfId="499"/>
    <tableColumn id="5" xr3:uid="{1B82C825-5E66-4D93-A34D-95070E92C126}" name="2018_Total" dataDxfId="498">
      <calculatedColumnFormula>SUM(B4:D4)</calculatedColumnFormula>
    </tableColumn>
    <tableColumn id="6" xr3:uid="{B43FD1DA-8130-4ED7-8B77-941A22F0FFD6}" name="2018_% TZ II">
      <calculatedColumnFormula>B4/E4</calculatedColumnFormula>
    </tableColumn>
    <tableColumn id="7" xr3:uid="{EC4EAEAF-E8E9-4B44-BBD7-40A80AAEBCDB}" name="2018_% TZ I">
      <calculatedColumnFormula>C4/E4</calculatedColumnFormula>
    </tableColumn>
    <tableColumn id="8" xr3:uid="{74F51B51-B739-4AB4-97DA-F7FB9FD58B2D}" name="2018_% VZ">
      <calculatedColumnFormula>D4/E4</calculatedColumnFormula>
    </tableColumn>
    <tableColumn id="9" xr3:uid="{8D16B185-3308-4685-96AC-9D602BBDA644}" name="2019_TZ II" dataDxfId="497"/>
    <tableColumn id="10" xr3:uid="{E3D02012-6657-419D-BBDB-981F75B978C8}" name="2019_TZ I" dataDxfId="496"/>
    <tableColumn id="11" xr3:uid="{B80B2CCA-DC83-4636-96E3-68EED3EE0602}" name="2019_VZ" dataDxfId="495"/>
    <tableColumn id="12" xr3:uid="{032EC1F3-AD97-45F8-A642-1A6AFD256CEE}" name="2019_Total" dataDxfId="494">
      <calculatedColumnFormula>SUM(I4:K4)</calculatedColumnFormula>
    </tableColumn>
    <tableColumn id="13" xr3:uid="{D54239B8-1B2A-4017-B3EC-7764BF6E64F7}" name="2019_% TZ II">
      <calculatedColumnFormula>I4/L4</calculatedColumnFormula>
    </tableColumn>
    <tableColumn id="14" xr3:uid="{BC588CA1-3E76-48E4-96A3-4983B0449ED6}" name="2019_% TZ I">
      <calculatedColumnFormula>J4/L4</calculatedColumnFormula>
    </tableColumn>
    <tableColumn id="15" xr3:uid="{AC6F8A4C-E501-426A-AE6B-6EF3B505EDF0}" name="2019_% VZ">
      <calculatedColumnFormula>K4/L4</calculatedColumnFormula>
    </tableColumn>
    <tableColumn id="16" xr3:uid="{AA18D0A1-0F03-4E49-B86C-A9C22C894E70}" name="2020_TZ II" dataDxfId="493"/>
    <tableColumn id="17" xr3:uid="{00EEB93D-C500-4365-B317-FA551C980C37}" name="2020_TZ I" dataDxfId="492"/>
    <tableColumn id="18" xr3:uid="{B58BE979-9AEF-4C3B-B8D1-659B47D3F8EC}" name="2020_VZ" dataDxfId="491"/>
    <tableColumn id="19" xr3:uid="{DCCBEB48-FA9B-49F2-BD61-096B16DE204F}" name="2020_Total" dataDxfId="490">
      <calculatedColumnFormula>SUM(P4:R4)</calculatedColumnFormula>
    </tableColumn>
    <tableColumn id="20" xr3:uid="{F71C1E71-290D-4DB1-992E-431498AE0B0E}" name="2020_% TZ II">
      <calculatedColumnFormula>P4/S4</calculatedColumnFormula>
    </tableColumn>
    <tableColumn id="21" xr3:uid="{3BA8BF0D-64C8-4E0B-B01B-242C1BB06537}" name="2020_% TZ I">
      <calculatedColumnFormula>Q4/S4</calculatedColumnFormula>
    </tableColumn>
    <tableColumn id="22" xr3:uid="{2AC3B5EE-44EF-4541-9B55-F04DADD5A2A0}" name="2020_% VZ">
      <calculatedColumnFormula>R4/S4</calculatedColumnFormula>
    </tableColumn>
    <tableColumn id="23" xr3:uid="{A4269957-81E7-4265-ADC1-8BB37DEBB55D}" name="2021_TZ II" dataDxfId="489"/>
    <tableColumn id="24" xr3:uid="{1BF6A02E-BFE2-4483-B43E-6D04C70C6EC5}" name="2021_TZ I" dataDxfId="488"/>
    <tableColumn id="25" xr3:uid="{5C3B75C3-5F2F-4EFB-9358-4B0E79D48702}" name="2021_VZ" dataDxfId="487"/>
    <tableColumn id="26" xr3:uid="{620DC283-9E68-4C44-A1DE-70D50626C3BA}" name="2021_Total" dataDxfId="486">
      <calculatedColumnFormula>SUM(W4:Y4)</calculatedColumnFormula>
    </tableColumn>
    <tableColumn id="27" xr3:uid="{C4ECF008-E158-4E4B-BFF0-66A621BF054D}" name="2021_% TZ II">
      <calculatedColumnFormula>W4/Z4</calculatedColumnFormula>
    </tableColumn>
    <tableColumn id="28" xr3:uid="{206C95EE-B096-439F-A006-5A24DA68DED4}" name="2021_% TZ I">
      <calculatedColumnFormula>X4/Z4</calculatedColumnFormula>
    </tableColumn>
    <tableColumn id="29" xr3:uid="{86B47BF6-DF75-4A5D-A4F5-E0E0279EE0AD}" name="2021_% VZ">
      <calculatedColumnFormula>Y4/Z4</calculatedColumnFormula>
    </tableColumn>
    <tableColumn id="30" xr3:uid="{6C2D9E95-3EFD-4080-B22E-DC9F1464E275}" name="2022_TZ II" dataDxfId="485"/>
    <tableColumn id="31" xr3:uid="{DB660117-17BE-460E-BB90-FA8B7225B528}" name="2022_TZ I" dataDxfId="484"/>
    <tableColumn id="32" xr3:uid="{082FF313-AAEA-4088-845E-272364C311E9}" name="2022_VZ" dataDxfId="483"/>
    <tableColumn id="33" xr3:uid="{EBD78F00-C8A9-49BC-AC4F-E65200F970A0}" name="2022_Total" dataDxfId="482">
      <calculatedColumnFormula>SUM(AD4:AF4)</calculatedColumnFormula>
    </tableColumn>
    <tableColumn id="34" xr3:uid="{E7BF60C0-064A-4B13-A27A-D90D3685DD6F}" name="2022_% TZ II">
      <calculatedColumnFormula>AD4/AG4</calculatedColumnFormula>
    </tableColumn>
    <tableColumn id="35" xr3:uid="{2742795D-8DED-4127-B766-CBEAA25AE504}" name="2022_% TZ I">
      <calculatedColumnFormula>AE4/AG4</calculatedColumnFormula>
    </tableColumn>
    <tableColumn id="36" xr3:uid="{DB487847-9AE8-4139-A0DE-CDD53E52B79D}" name="2022_% VZ">
      <calculatedColumnFormula>AF4/AG4</calculatedColumnFormula>
    </tableColumn>
    <tableColumn id="37" xr3:uid="{8D0CA222-2153-4D31-98F3-98F0FB610188}" name="2023_TZ II" dataDxfId="481"/>
    <tableColumn id="38" xr3:uid="{CA0F112B-8D35-41D0-99B6-2F89A4ED121E}" name="2023_TZ I" dataDxfId="480"/>
    <tableColumn id="39" xr3:uid="{488C5196-6DAE-4BC9-844B-C9013AB4914E}" name="2023_VZ" dataDxfId="479"/>
    <tableColumn id="40" xr3:uid="{FE59E7A4-0A45-4F6A-AC53-21D37B32E6B6}" name="2023_Total" dataDxfId="478">
      <calculatedColumnFormula>SUM(AK4:AM4)</calculatedColumnFormula>
    </tableColumn>
    <tableColumn id="41" xr3:uid="{CC83D67E-D246-4717-A8CF-169715818B47}" name="2023_% TZ II">
      <calculatedColumnFormula>AK4/AN4</calculatedColumnFormula>
    </tableColumn>
    <tableColumn id="42" xr3:uid="{33E134FA-9AA8-44B6-BCD4-8DDA2438B32E}" name="2023_% TZ I">
      <calculatedColumnFormula>AL4/AN4</calculatedColumnFormula>
    </tableColumn>
    <tableColumn id="43" xr3:uid="{EC582960-4605-4D8A-BBFB-DC426D5FDBE8}" name="2023_% VZ">
      <calculatedColumnFormula>AM4/AN4</calculatedColumnFormula>
    </tableColumn>
    <tableColumn id="57" xr3:uid="{4CA2A619-9549-4283-BC80-07B941FC419A}" name="2024_TZ II" dataDxfId="477"/>
    <tableColumn id="56" xr3:uid="{6DB43BFB-F7FE-4C59-BEBC-F9C023F432E6}" name="2024_TZ I" dataDxfId="476"/>
    <tableColumn id="55" xr3:uid="{EF7FDFEE-1097-48F5-9433-78E3CB96293C}" name="2024_VZ" dataDxfId="475"/>
    <tableColumn id="54" xr3:uid="{BD94F639-87E4-4731-80A5-9949B77AFB7F}" name="2024_Total" dataDxfId="474">
      <calculatedColumnFormula>SUM(AR4:AT4)</calculatedColumnFormula>
    </tableColumn>
    <tableColumn id="53" xr3:uid="{0524BCA0-C461-4F24-A96B-E283199F5E1B}" name="2024_% TZ II">
      <calculatedColumnFormula>AR4/AU4</calculatedColumnFormula>
    </tableColumn>
    <tableColumn id="52" xr3:uid="{17ABBFDB-31CC-4099-A068-945623090512}" name="2024_% TZ I">
      <calculatedColumnFormula>AS4/AU4</calculatedColumnFormula>
    </tableColumn>
    <tableColumn id="51" xr3:uid="{1C263C44-D7D1-49EF-8D49-87C75706EBE5}" name="2024_% VZ">
      <calculatedColumnFormula>AT4/AU4</calculatedColumnFormula>
    </tableColumn>
    <tableColumn id="44" xr3:uid="{89704106-FC30-4143-94A5-338510EA7C40}" name="2025_TZ II" dataDxfId="473"/>
    <tableColumn id="45" xr3:uid="{EBCD49E2-97C6-4509-979D-41DF195EDDBA}" name="2025_TZ I" dataDxfId="472"/>
    <tableColumn id="46" xr3:uid="{107876D3-04DF-45F1-8660-A95D586E19F7}" name="2025_VZ" dataDxfId="471"/>
    <tableColumn id="47" xr3:uid="{6F7B7FD0-C556-4A47-BFBB-995A693B8A7F}" name="2025_Total" dataDxfId="470"/>
    <tableColumn id="48" xr3:uid="{2DFA2E04-09C6-4053-A407-3C46D35DEDB7}" name="2025_% TZ II">
      <calculatedColumnFormula>AY4/BB4</calculatedColumnFormula>
    </tableColumn>
    <tableColumn id="49" xr3:uid="{C2D6E421-F494-48DB-AA55-7F413BF7BC99}" name="2025_% TZ I">
      <calculatedColumnFormula>AZ4/BB4</calculatedColumnFormula>
    </tableColumn>
    <tableColumn id="50" xr3:uid="{6ECF2616-CA19-4661-9C61-B508436D6BCE}" name="2025_% VZ">
      <calculatedColumnFormula>BA4/BB4</calculatedColumnFormula>
    </tableColumn>
  </tableColumns>
  <tableStyleInfo name="Tabellenformat 1" showFirstColumn="1" showLastColumn="0" showRowStripes="0"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18AA5DCC-20A6-461B-9858-69653961567A}" name="Forschungskredite" displayName="Forschungskredite" ref="A3:AE27" totalsRowShown="0" headerRowDxfId="32" dataDxfId="31">
  <autoFilter ref="A3:AE27" xr:uid="{18AA5DCC-20A6-461B-9858-69653961567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autoFilter>
  <tableColumns count="31">
    <tableColumn id="1" xr3:uid="{9537FED3-2488-4202-AF02-A53F9D6936C3}" name="Fakultät_Status" dataDxfId="30"/>
    <tableColumn id="5" xr3:uid="{F87C3FDB-FF91-4C29-B693-21A0A7A5BAD7}" name="2016_Frauen" dataDxfId="29"/>
    <tableColumn id="6" xr3:uid="{7EEEE1B9-0704-420A-9522-CD4821841084}" name="2016_Männer" dataDxfId="28"/>
    <tableColumn id="7" xr3:uid="{7296452D-A9CD-4156-BC33-247DAB4D25DB}" name="2016_Total" dataDxfId="27"/>
    <tableColumn id="8" xr3:uid="{846C957A-E15A-4FD4-93AC-8D9BD76E9132}" name="2017_Frauen" dataDxfId="26"/>
    <tableColumn id="9" xr3:uid="{C6994BEC-31DF-49B9-ABF9-BB630B3AD382}" name="2017_Männer" dataDxfId="25"/>
    <tableColumn id="10" xr3:uid="{33868813-A9A3-4CE2-B1A9-95305B676A4C}" name="2017_Total" dataDxfId="24"/>
    <tableColumn id="11" xr3:uid="{31C4CC5E-0C0B-46B3-ADD0-29854FCA6CB4}" name="2018_Frauen" dataDxfId="23"/>
    <tableColumn id="12" xr3:uid="{0330BA75-BEA0-4ED5-8569-87D79B9DD5EF}" name="2018_Männer" dataDxfId="22"/>
    <tableColumn id="13" xr3:uid="{F8E4DA9A-A94E-422F-AB6B-D7167B78BA3C}" name="2018_Total" dataDxfId="21"/>
    <tableColumn id="14" xr3:uid="{CBA89058-85A6-4BBC-905B-97B5BA243EB1}" name="2019_Frauen" dataDxfId="20"/>
    <tableColumn id="15" xr3:uid="{0ADC6792-0830-451E-ABDB-86EA6EF18485}" name="2019_Männer" dataDxfId="19"/>
    <tableColumn id="16" xr3:uid="{DEF42C2A-D737-451E-ADE4-D89323765E40}" name="2019_Total" dataDxfId="18"/>
    <tableColumn id="17" xr3:uid="{C9D636C7-3F52-46F6-9FF7-AF8EA0C64079}" name="2020_Frauen" dataDxfId="17"/>
    <tableColumn id="18" xr3:uid="{BD37135A-DEC9-42F5-B684-D84F269918BE}" name="2020_Männer" dataDxfId="16"/>
    <tableColumn id="19" xr3:uid="{0ED1171D-E0C8-4C60-B733-14973102DED7}" name="2020_Total" dataDxfId="15"/>
    <tableColumn id="20" xr3:uid="{62D76C46-5BF5-466E-9BC6-4CF11BB2A6E3}" name="2021_Frauen" dataDxfId="14"/>
    <tableColumn id="21" xr3:uid="{0EB8C3CF-BCD5-44B0-AA9A-2C7F87C651B9}" name="2021_Männer" dataDxfId="13"/>
    <tableColumn id="22" xr3:uid="{AF09136C-95C8-4505-A98B-C8527B1BD880}" name="2021_Total" dataDxfId="12"/>
    <tableColumn id="23" xr3:uid="{A68CF4B9-43CF-4D53-A12B-CEA5552D5C67}" name="2022_Frauen" dataDxfId="11"/>
    <tableColumn id="24" xr3:uid="{92A4E02F-05EC-4DA0-B91B-18C9C4D799C6}" name="2022_Männer" dataDxfId="10"/>
    <tableColumn id="25" xr3:uid="{757B91B4-0AA4-4648-8C9B-381B36465723}" name="2022_Total" dataDxfId="9"/>
    <tableColumn id="26" xr3:uid="{868E2E2B-7FC8-4681-8E84-3DBC3A5EEFCC}" name="2023_Frauen" dataDxfId="8"/>
    <tableColumn id="27" xr3:uid="{2BE771CF-FFE2-41B6-825C-68E563C92BF2}" name="2023_Männer" dataDxfId="7"/>
    <tableColumn id="28" xr3:uid="{6750CEDD-713C-4BD7-A649-4A85C56753DB}" name="2023_Total" dataDxfId="6"/>
    <tableColumn id="4" xr3:uid="{4CEC6D3E-0399-455F-A785-87232B897A96}" name="2024_Frauen" dataDxfId="5"/>
    <tableColumn id="3" xr3:uid="{D6CD2187-8AE6-43BD-9201-054354F3D32C}" name="2024_Männer" dataDxfId="4"/>
    <tableColumn id="2" xr3:uid="{5152CB11-E637-4289-B82A-E7A5F4997629}" name="2024_Total" dataDxfId="3"/>
    <tableColumn id="29" xr3:uid="{F9A9F6C1-ADE6-4681-ADFE-3132B5A9B61A}" name="2025_Frauen" dataDxfId="2"/>
    <tableColumn id="30" xr3:uid="{8D4A78B2-2BFE-4395-B379-8048B3F07244}" name="2025_Männer" dataDxfId="1"/>
    <tableColumn id="31" xr3:uid="{7B4871B1-00CF-4583-B90F-FA0901E777E7}" name="2025_Total" dataDxfId="0"/>
  </tableColumns>
  <tableStyleInfo name="Tabellenformat 1"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7C31583-269E-4038-8266-300EE6322E0C}" name="Studierende" displayName="Studierende" ref="A3:K43" totalsRowShown="0" headerRowDxfId="456" dataDxfId="454" headerRowBorderDxfId="455" tableBorderDxfId="453">
  <autoFilter ref="A3:K43" xr:uid="{07C31583-269E-4038-8266-300EE6322E0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CAC8C5A1-0CB4-4CDE-BD88-40B4DD81BA57}" name="Fakultät_Geschlecht" dataDxfId="452"/>
    <tableColumn id="4" xr3:uid="{7A8BC268-639C-42DB-ABE1-E28D76D68C30}" name="2016" dataDxfId="451"/>
    <tableColumn id="5" xr3:uid="{7B017518-9C13-48A9-B88A-92CA30EF6D85}" name="2017" dataDxfId="450"/>
    <tableColumn id="6" xr3:uid="{4C6D247E-F83D-4943-9C6D-A0AC3D48B0B2}" name="2018" dataDxfId="449"/>
    <tableColumn id="7" xr3:uid="{341D622B-0C41-4F61-9F08-A7908692FB4D}" name="2019" dataDxfId="448"/>
    <tableColumn id="8" xr3:uid="{C20909E5-ED15-4137-8507-E17C58B215F6}" name="2020" dataDxfId="447"/>
    <tableColumn id="9" xr3:uid="{108FADF4-EA20-45D4-BE04-2EA04E2CE94D}" name="2021" dataDxfId="446"/>
    <tableColumn id="10" xr3:uid="{D10B9F5E-4C43-4C96-80CB-B2DBBC44D7B5}" name="2022" dataDxfId="445"/>
    <tableColumn id="11" xr3:uid="{22DA7B88-7BCC-4A79-98D8-2A5A674CCD24}" name="2023" dataDxfId="444"/>
    <tableColumn id="2" xr3:uid="{42D74712-24A8-44BC-8834-4BE0E9BF3680}" name="2024" dataDxfId="443"/>
    <tableColumn id="12" xr3:uid="{5941E752-54CE-425C-8BD7-6FF1A71BE277}" name="2025" dataDxfId="442"/>
  </tableColumns>
  <tableStyleInfo name="Tabellenformat 1"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1E16A93-88F3-4002-A851-890340F001E1}" name="Abschlüsse" displayName="Abschlüsse" ref="A3:K43" totalsRowShown="0" headerRowDxfId="441" dataDxfId="439" headerRowBorderDxfId="440" tableBorderDxfId="438">
  <autoFilter ref="A3:K43" xr:uid="{E1E16A93-88F3-4002-A851-890340F001E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AA7FB965-9C6E-4736-8321-1CAB686829FC}" name="Fakultät_Geschlecht" dataDxfId="437"/>
    <tableColumn id="4" xr3:uid="{A02E0C38-7B03-4B07-B315-705FBF33CB55}" name="2016" dataDxfId="436"/>
    <tableColumn id="5" xr3:uid="{2B28825C-60D8-4CC6-928E-E1C2BFABC78D}" name="2017" dataDxfId="435"/>
    <tableColumn id="6" xr3:uid="{78E910C9-4F7C-4CB0-9D38-870FC7C43C3F}" name="2018" dataDxfId="434"/>
    <tableColumn id="7" xr3:uid="{88F797C9-4115-4058-998B-B46F43259AEE}" name="2019" dataDxfId="433"/>
    <tableColumn id="8" xr3:uid="{D3D505C8-AA0C-44DD-96A5-E5B62AC998E8}" name="2020" dataDxfId="432"/>
    <tableColumn id="9" xr3:uid="{55E57846-CF99-403A-9BD0-A2A3BA23D589}" name="2021" dataDxfId="431"/>
    <tableColumn id="10" xr3:uid="{D16B0134-B6C1-465E-B449-B332F7F8B380}" name="2022" dataDxfId="430"/>
    <tableColumn id="11" xr3:uid="{A5AE56C7-8ED0-4676-8565-0670C20D82F0}" name="2023" dataDxfId="429"/>
    <tableColumn id="2" xr3:uid="{D54C0A26-6EF6-491C-859E-AFC38E2BDED9}" name="2024"/>
    <tableColumn id="12" xr3:uid="{A747DD14-1C40-4098-9D1D-5A13AEFC797B}" name="2025" dataDxfId="428"/>
  </tableColumns>
  <tableStyleInfo name="Tabellenformat 1" showFirstColumn="1"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888FB75-9E90-4927-8C18-B8DB1988FF54}" name="Doktorierende" displayName="Doktorierende" ref="A3:K43" totalsRowShown="0" headerRowDxfId="427" dataDxfId="425" headerRowBorderDxfId="426" tableBorderDxfId="424">
  <autoFilter ref="A3:K43" xr:uid="{2888FB75-9E90-4927-8C18-B8DB1988FF5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3B8A4403-605A-465A-A951-6A9490F731AA}" name="Fakultät_Geschlecht" dataDxfId="423"/>
    <tableColumn id="4" xr3:uid="{1EDED8F8-6BC8-4593-8E68-DBBFACB06308}" name="2016" dataDxfId="422"/>
    <tableColumn id="5" xr3:uid="{2BDDEB34-D85C-47DA-9055-FFC0EEC93A18}" name="2017" dataDxfId="421"/>
    <tableColumn id="6" xr3:uid="{A7A23D05-742C-4F41-B012-1A96CD3297F3}" name="2018" dataDxfId="420"/>
    <tableColumn id="7" xr3:uid="{1CD8549C-E635-4BD8-A967-2D76AECCEFF8}" name="2019" dataDxfId="419"/>
    <tableColumn id="8" xr3:uid="{2C0FF6C4-99DD-44DF-A15D-DD3955227B7C}" name="2020" dataDxfId="418"/>
    <tableColumn id="9" xr3:uid="{D50F3EFA-2F40-4C72-BA94-D2D0A14DF3FD}" name="2021" dataDxfId="417"/>
    <tableColumn id="10" xr3:uid="{B0E56678-22C7-42DF-A880-0CBB2A31693A}" name="2022" dataDxfId="416"/>
    <tableColumn id="11" xr3:uid="{C0C33691-B184-40D2-8C99-51F4C9C5EFB8}" name="2023" dataDxfId="415"/>
    <tableColumn id="2" xr3:uid="{378F9532-E15A-4FE8-99B1-5A45DE3258FF}" name="2024" dataDxfId="414"/>
    <tableColumn id="12" xr3:uid="{6708CE8A-4D77-44EE-ABC7-03E3FCBBA638}" name="2025" dataDxfId="413"/>
  </tableColumns>
  <tableStyleInfo name="Tabellenformat 1" showFirstColumn="1"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1BC0B01-06D6-45C1-9FEF-1FCA306ED105}" name="Doktorate" displayName="Doktorate" ref="A3:K43" totalsRowShown="0" headerRowDxfId="412" dataDxfId="410" headerRowBorderDxfId="411" tableBorderDxfId="409">
  <autoFilter ref="A3:K43" xr:uid="{71BC0B01-06D6-45C1-9FEF-1FCA306ED10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F80EB3E1-8797-4DF3-9E60-16FFF3362539}" name="Fakultät_Geschlecht" dataDxfId="408"/>
    <tableColumn id="4" xr3:uid="{5CCF745F-F5FC-4E46-8EA5-AD945AB36893}" name="2016" dataDxfId="407"/>
    <tableColumn id="5" xr3:uid="{0BB4E062-53BB-4916-A2DB-D1D33C5EC09B}" name="2017" dataDxfId="406"/>
    <tableColumn id="6" xr3:uid="{E6486770-3645-472C-8E75-22BF4E41C4E0}" name="2018" dataDxfId="405"/>
    <tableColumn id="7" xr3:uid="{68C7EEDB-6774-40A5-A9BB-0422D83698AC}" name="2019" dataDxfId="404"/>
    <tableColumn id="8" xr3:uid="{0A746278-9476-4EBF-8356-38ECD6554A92}" name="2020" dataDxfId="403"/>
    <tableColumn id="9" xr3:uid="{BFABD283-E3FC-472A-AC02-A60DA4B83804}" name="2021" dataDxfId="402"/>
    <tableColumn id="10" xr3:uid="{6BB28022-C6A5-40B7-AC91-F26D2F257DD9}" name="2022" dataDxfId="401"/>
    <tableColumn id="11" xr3:uid="{FCABCC47-BAFF-4FF9-916C-B536312DC57B}" name="2023" dataDxfId="400"/>
    <tableColumn id="2" xr3:uid="{7223C945-5723-44A0-A605-0BEEAEFC561F}" name="2024" dataDxfId="399"/>
    <tableColumn id="12" xr3:uid="{6AD5DC10-5F1F-49A6-9B1C-27BAD90A5BA8}" name="2025" dataDxfId="398"/>
  </tableColumns>
  <tableStyleInfo name="Tabellenformat 1" showFirstColumn="1"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9039EAC-C567-4FA4-B415-D07C279F0172}" name="Mittelbau" displayName="Mittelbau" ref="A3:AY43" totalsRowShown="0" dataDxfId="397" tableBorderDxfId="396">
  <autoFilter ref="A3:AY43" xr:uid="{49039EAC-C567-4FA4-B415-D07C279F017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autoFilter>
  <tableColumns count="51">
    <tableColumn id="1" xr3:uid="{9C9A7FFE-AD71-48BD-9279-4C4392A27ABE}" name="Fakultät_PUG" dataDxfId="395"/>
    <tableColumn id="7" xr3:uid="{F872F740-BFB5-42A0-A8B4-5EB332EA886C}" name="2016_Frauen" dataDxfId="394"/>
    <tableColumn id="8" xr3:uid="{0F5AA750-AD06-4501-8C43-9CD32FC8DF24}" name="2016_Männer" dataDxfId="393"/>
    <tableColumn id="9" xr3:uid="{CD2E4EB5-BD95-415C-8E23-DA1E8A1DDD58}" name="2016_Total" dataDxfId="392"/>
    <tableColumn id="10" xr3:uid="{C115CB75-0D08-475D-8E00-9A49AA98E325}" name="2016_% Frauen" dataDxfId="391" dataCellStyle="Prozent">
      <calculatedColumnFormula>B4/D4</calculatedColumnFormula>
    </tableColumn>
    <tableColumn id="11" xr3:uid="{330AC9A8-3077-46CA-ADB1-89F4B59BCEF5}" name="2016_% Männer" dataDxfId="390" dataCellStyle="Prozent">
      <calculatedColumnFormula>C4/D4</calculatedColumnFormula>
    </tableColumn>
    <tableColumn id="12" xr3:uid="{6DFEE305-C4DD-43B6-9B58-E13EEFC068B2}" name="2017_Frauen" dataDxfId="389"/>
    <tableColumn id="13" xr3:uid="{7A20852C-8A5C-4C10-A131-65ED661DB236}" name="2017_Männer" dataDxfId="388"/>
    <tableColumn id="14" xr3:uid="{232EB845-C16A-47D2-AE09-F70CD69ADF90}" name="2017_Total" dataDxfId="387"/>
    <tableColumn id="15" xr3:uid="{FC66F401-F6B5-4889-A74B-D7465CB1C316}" name="2017_% Frauen" dataDxfId="386" dataCellStyle="Prozent">
      <calculatedColumnFormula>G4/I4</calculatedColumnFormula>
    </tableColumn>
    <tableColumn id="16" xr3:uid="{A8FB474A-345F-4353-AF53-00C7A3C75986}" name="2017_% Männer" dataDxfId="385" dataCellStyle="Prozent">
      <calculatedColumnFormula>H4/I4</calculatedColumnFormula>
    </tableColumn>
    <tableColumn id="17" xr3:uid="{EE719D11-8AA0-4460-B437-ECC6F3F771FE}" name="2018_Frauen" dataDxfId="384"/>
    <tableColumn id="18" xr3:uid="{4BEAFDA4-2B65-4443-992E-3DFCE08DCA43}" name="2018_Männer" dataDxfId="383"/>
    <tableColumn id="19" xr3:uid="{BDA681E3-6F18-4C25-A9A6-55C688152D20}" name="2018_Total" dataDxfId="382"/>
    <tableColumn id="20" xr3:uid="{0E0AF234-4D96-4609-9A01-5F5D2F2149A6}" name="2018_% Frauen" dataDxfId="381" dataCellStyle="Prozent">
      <calculatedColumnFormula>L4/N4</calculatedColumnFormula>
    </tableColumn>
    <tableColumn id="21" xr3:uid="{AD4FBAF5-3603-4B61-8E7F-BD55ACB2701F}" name="2018_% Männer" dataDxfId="380" dataCellStyle="Prozent">
      <calculatedColumnFormula>M4/N4</calculatedColumnFormula>
    </tableColumn>
    <tableColumn id="22" xr3:uid="{4C6C5AC0-67ED-4AAD-BE25-E2FD562EA3D9}" name="2019_Frauen" dataDxfId="379"/>
    <tableColumn id="23" xr3:uid="{9AD6A92A-1436-44B8-9409-EE42FF1B7D10}" name="2019_Männer" dataDxfId="378"/>
    <tableColumn id="24" xr3:uid="{E3912A4D-1166-4F4A-8657-AC3C09C75EAE}" name="2019_Total" dataDxfId="377"/>
    <tableColumn id="25" xr3:uid="{10297C44-9062-42E5-8EF8-30E6820483AD}" name="2019_% Frauen" dataDxfId="376" dataCellStyle="Prozent">
      <calculatedColumnFormula>Q4/S4</calculatedColumnFormula>
    </tableColumn>
    <tableColumn id="26" xr3:uid="{02C9BAEA-CD6C-4FF4-A4C5-C70B481F5EEC}" name="2019_% Männer" dataDxfId="375" dataCellStyle="Prozent">
      <calculatedColumnFormula>R4/S4</calculatedColumnFormula>
    </tableColumn>
    <tableColumn id="27" xr3:uid="{8BC3CB28-D148-46C8-8D7D-FC2B4769B888}" name="2020_Frauen" dataDxfId="374"/>
    <tableColumn id="28" xr3:uid="{7B60FE1F-6A56-43A8-9B34-8807E61B885F}" name="2020_Männer" dataDxfId="373"/>
    <tableColumn id="29" xr3:uid="{7EBA4135-FE31-44C2-8B4C-26F95783ACA4}" name="2020_Total" dataDxfId="372"/>
    <tableColumn id="30" xr3:uid="{19BAF1D3-CF41-4F23-8522-49C19C0B5FFD}" name="2020_% Frauen" dataDxfId="371" dataCellStyle="Prozent">
      <calculatedColumnFormula>V4/X4</calculatedColumnFormula>
    </tableColumn>
    <tableColumn id="31" xr3:uid="{C788EBA4-B659-493F-A2EA-031BDFD7FAE8}" name="2020_% Männer" dataDxfId="370" dataCellStyle="Prozent">
      <calculatedColumnFormula>W4/X4</calculatedColumnFormula>
    </tableColumn>
    <tableColumn id="32" xr3:uid="{64F24625-3855-4DAA-95E1-D3C6A11928C8}" name="2021_Frauen" dataDxfId="369"/>
    <tableColumn id="33" xr3:uid="{8700BD2F-2BE6-46D0-8B9C-CED108134231}" name="2021_Männer" dataDxfId="368"/>
    <tableColumn id="34" xr3:uid="{EBEBAAEB-3C33-4CC8-A1DB-365F6BFD4A73}" name="2021_Total" dataDxfId="367"/>
    <tableColumn id="35" xr3:uid="{822FB344-FF7C-4386-A72E-A039491F97AC}" name="2021_% Frauen" dataDxfId="366" dataCellStyle="Prozent">
      <calculatedColumnFormula>AA4/AC4</calculatedColumnFormula>
    </tableColumn>
    <tableColumn id="36" xr3:uid="{4DADEBF6-F0ED-4276-A9D5-43BB4579DECC}" name="2021_% Männer" dataDxfId="365" dataCellStyle="Prozent">
      <calculatedColumnFormula>AB4/AC4</calculatedColumnFormula>
    </tableColumn>
    <tableColumn id="37" xr3:uid="{0135F7A5-913A-473D-B7AB-1D1D2AAC6BD3}" name="2022_Frauen" dataDxfId="364"/>
    <tableColumn id="38" xr3:uid="{140DB5A4-5DFF-465A-A4BE-C5DB489B6C81}" name="2022_Männer" dataDxfId="363"/>
    <tableColumn id="39" xr3:uid="{B04B748C-B000-4768-8C32-76285783AEB6}" name="2022_Total" dataDxfId="362"/>
    <tableColumn id="40" xr3:uid="{9934FF9B-3472-45EE-A88E-56145E0C0C27}" name="2022_% Frauen" dataDxfId="361" dataCellStyle="Prozent">
      <calculatedColumnFormula>AF4/AH4</calculatedColumnFormula>
    </tableColumn>
    <tableColumn id="41" xr3:uid="{58B07AF6-6DF2-4C09-BA7E-63217CDBE2F5}" name="2022_% Männer" dataDxfId="360" dataCellStyle="Prozent">
      <calculatedColumnFormula>AG4/AH4</calculatedColumnFormula>
    </tableColumn>
    <tableColumn id="42" xr3:uid="{C2601E60-BF40-4D80-B8EB-CEA5175F5211}" name="2023_Frauen" dataDxfId="359"/>
    <tableColumn id="43" xr3:uid="{F87606B4-C8D4-40E5-B35B-C6AA3652AE4D}" name="2023_Männer" dataDxfId="358"/>
    <tableColumn id="44" xr3:uid="{9479EFC7-5AB4-40E1-9B36-0E7DE9DFD797}" name="2023_Total" dataDxfId="357"/>
    <tableColumn id="45" xr3:uid="{C3CCDF08-9EE8-4B27-B59D-0D3219645C72}" name="2023_% Frauen" dataDxfId="356" dataCellStyle="Prozent">
      <calculatedColumnFormula>AK4/AM4</calculatedColumnFormula>
    </tableColumn>
    <tableColumn id="46" xr3:uid="{05CC5B15-2D8B-4041-8DAD-99761EE4C0C2}" name="2023_% Männer" dataDxfId="355" dataCellStyle="Prozent">
      <calculatedColumnFormula>AL4/AM4</calculatedColumnFormula>
    </tableColumn>
    <tableColumn id="61" xr3:uid="{31CA02DA-51C9-49E9-8BE8-DD1D4BD6F2D2}" name="2024_Frauen" dataDxfId="354" dataCellStyle="Prozent"/>
    <tableColumn id="60" xr3:uid="{A7BC0050-D80F-4C1F-9168-6DDF12C969C0}" name="2024_Männer" dataDxfId="353" dataCellStyle="Prozent"/>
    <tableColumn id="59" xr3:uid="{069DDE05-3E84-4CC0-95E8-4D14CD558573}" name="2024_Total" dataDxfId="352" dataCellStyle="Prozent">
      <calculatedColumnFormula>SUM(AP4:AQ4)</calculatedColumnFormula>
    </tableColumn>
    <tableColumn id="58" xr3:uid="{4146CC4E-1A9D-4263-88D1-CE02B51A0022}" name="2024_% Frauen" dataDxfId="351" dataCellStyle="Prozent">
      <calculatedColumnFormula>AP4/AR4</calculatedColumnFormula>
    </tableColumn>
    <tableColumn id="57" xr3:uid="{EC80C308-EFD5-4442-9507-C8DF5B4D02F9}" name="2024_% Männer" dataDxfId="350" dataCellStyle="Prozent">
      <calculatedColumnFormula>AQ4/AR4</calculatedColumnFormula>
    </tableColumn>
    <tableColumn id="47" xr3:uid="{0C1A5800-6F6D-44FE-8FD8-B60936CA5EAA}" name="2025_Frauen" dataDxfId="349"/>
    <tableColumn id="48" xr3:uid="{7C7581CE-BC6F-45FE-8EE4-89AD768E7A86}" name="2025_Männer" dataDxfId="348"/>
    <tableColumn id="49" xr3:uid="{0F65345E-7CA2-4943-B9DE-C5E263D1030E}" name="2025_Total" dataDxfId="347"/>
    <tableColumn id="50" xr3:uid="{A59709E4-36E4-4104-9FC0-EBF457873660}" name="2025_% Frauen" dataDxfId="346" dataCellStyle="Prozent">
      <calculatedColumnFormula>AU4/AW4</calculatedColumnFormula>
    </tableColumn>
    <tableColumn id="51" xr3:uid="{883387CA-5954-4FCF-BED8-BC7135B96656}" name="2025_% Männer" dataDxfId="345" dataCellStyle="Prozent">
      <calculatedColumnFormula>AV4/AW4</calculatedColumnFormula>
    </tableColumn>
  </tableColumns>
  <tableStyleInfo name="Tabellenformat 1" showFirstColumn="1"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2998C67-D28A-410C-8B1C-BFB9388DEA3B}" name="Dozierende" displayName="Dozierende" ref="A3:AY43" totalsRowShown="0" headerRowDxfId="344" dataDxfId="342" headerRowBorderDxfId="343" tableBorderDxfId="341">
  <autoFilter ref="A3:AY43" xr:uid="{52998C67-D28A-410C-8B1C-BFB9388DEA3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autoFilter>
  <tableColumns count="51">
    <tableColumn id="1" xr3:uid="{EAE480A1-BC68-4E6F-9872-43D5B4723C30}" name="Fakultät_PUG" dataDxfId="340"/>
    <tableColumn id="7" xr3:uid="{8D59A1F5-3757-450C-ADB0-B9A7E26A07B9}" name="2016_Frauen" dataDxfId="339"/>
    <tableColumn id="8" xr3:uid="{2E6038BE-7081-453B-A7F2-8734A4E31D68}" name="2016_Männer" dataDxfId="338"/>
    <tableColumn id="9" xr3:uid="{F34F3041-E81C-4B38-B72F-70E658443160}" name="2016_Total" dataDxfId="337"/>
    <tableColumn id="10" xr3:uid="{F7CECCB9-8C34-48D4-AE86-1EA4331CBC85}" name="2016_% Frauen">
      <calculatedColumnFormula>B4/D4</calculatedColumnFormula>
    </tableColumn>
    <tableColumn id="11" xr3:uid="{C2BA6AE9-F009-4CF7-A729-21BF658EAADE}" name="2016_% Männer" dataDxfId="336" dataCellStyle="Prozent">
      <calculatedColumnFormula>C4/D4</calculatedColumnFormula>
    </tableColumn>
    <tableColumn id="12" xr3:uid="{D59C69C4-9346-4A94-9C51-CC06A22D3519}" name="2017_Frauen" dataDxfId="335"/>
    <tableColumn id="13" xr3:uid="{5DDB95D4-EE03-4F08-8CF2-D191DF61643B}" name="2017_Männer" dataDxfId="334"/>
    <tableColumn id="14" xr3:uid="{15EE4820-10CB-4104-A9B4-AFEFC186B717}" name="2017_Total" dataDxfId="333"/>
    <tableColumn id="15" xr3:uid="{BF48A35B-B3C8-4534-B87C-A43EE45F13AF}" name="2017_% Frauen" dataDxfId="332" dataCellStyle="Prozent">
      <calculatedColumnFormula>G4/I4</calculatedColumnFormula>
    </tableColumn>
    <tableColumn id="16" xr3:uid="{6490C8EC-BE23-42E4-903F-F4EC9F4ED8D7}" name="2017_% Männer" dataDxfId="331" dataCellStyle="Prozent">
      <calculatedColumnFormula>H4/I4</calculatedColumnFormula>
    </tableColumn>
    <tableColumn id="17" xr3:uid="{C86D232A-AE41-47B4-8BB4-7C27147ECE58}" name="2018_Frauen" dataDxfId="330"/>
    <tableColumn id="18" xr3:uid="{CCA725F5-09B8-4C5A-926E-05E8C27662BC}" name="2018_Männer" dataDxfId="329"/>
    <tableColumn id="19" xr3:uid="{F4D0FC6F-871E-4D15-8B2D-A9749C793FC7}" name="2018_Total" dataDxfId="328"/>
    <tableColumn id="20" xr3:uid="{ED58683A-F2D2-4496-862E-BE29D0B8AA01}" name="2018_% Frauen" dataDxfId="327" dataCellStyle="Prozent">
      <calculatedColumnFormula>L4/N4</calculatedColumnFormula>
    </tableColumn>
    <tableColumn id="21" xr3:uid="{8F61C8A8-0864-44A1-8E5A-7104AAE8B150}" name="2018_% Männer" dataDxfId="326" dataCellStyle="Prozent">
      <calculatedColumnFormula>M4/N4</calculatedColumnFormula>
    </tableColumn>
    <tableColumn id="22" xr3:uid="{2A3653B2-2BDC-4BAC-999F-187EBB7B1CBC}" name="2019_Frauen" dataDxfId="325"/>
    <tableColumn id="23" xr3:uid="{B306648C-E87F-46B4-A7EC-9F9DC0B9B97F}" name="2019_Männer" dataDxfId="324"/>
    <tableColumn id="24" xr3:uid="{45F11142-2802-471F-87D3-2D7C3010508E}" name="2019_Total" dataDxfId="323">
      <calculatedColumnFormula>Q4+R4</calculatedColumnFormula>
    </tableColumn>
    <tableColumn id="25" xr3:uid="{7C3CE35E-96D9-4684-86CE-81839BC694F5}" name="2019_% Frauen" dataDxfId="322" dataCellStyle="Prozent">
      <calculatedColumnFormula>Q4/S4</calculatedColumnFormula>
    </tableColumn>
    <tableColumn id="26" xr3:uid="{85B8165B-BCD0-45CF-AC3B-F7D0779C7EF0}" name="2019_% Männer" dataDxfId="321" dataCellStyle="Prozent">
      <calculatedColumnFormula>R4/S4</calculatedColumnFormula>
    </tableColumn>
    <tableColumn id="27" xr3:uid="{4C794188-B937-4171-B3D7-35B073312B6F}" name="2020_Frauen" dataDxfId="320"/>
    <tableColumn id="28" xr3:uid="{FC1F4FEB-6BCE-4010-8A2B-5D4A0BC7E939}" name="2020_Männer" dataDxfId="319"/>
    <tableColumn id="29" xr3:uid="{70C4199B-86E3-4464-8BF9-1B56F4D4E5F0}" name="2020_Total" dataDxfId="318"/>
    <tableColumn id="30" xr3:uid="{FB17E6A4-46F6-4758-8FED-E1CCDC3C55AE}" name="2020_% Frauen" dataDxfId="317" dataCellStyle="Prozent">
      <calculatedColumnFormula>V4/X4</calculatedColumnFormula>
    </tableColumn>
    <tableColumn id="31" xr3:uid="{00C4FE6F-1A1D-4958-B69D-A46BC3D53033}" name="2020_% Männer" dataDxfId="316" dataCellStyle="Prozent">
      <calculatedColumnFormula>W4/X4</calculatedColumnFormula>
    </tableColumn>
    <tableColumn id="32" xr3:uid="{4BC22527-0F85-4BF2-9410-FA22B500AC84}" name="2021_Frauen" dataDxfId="315"/>
    <tableColumn id="33" xr3:uid="{21D24FAD-A557-466B-823A-4F1C1DB2CB7B}" name="2021_Männer" dataDxfId="314"/>
    <tableColumn id="34" xr3:uid="{4772E44E-1BA8-4320-AF4E-26D6BDE98F98}" name="2021_Total" dataDxfId="313"/>
    <tableColumn id="35" xr3:uid="{A3DA5B49-BFC3-4C7B-9941-B5893A58B94F}" name="2021_% Frauen" dataDxfId="312" dataCellStyle="Prozent">
      <calculatedColumnFormula>AA4/AC4</calculatedColumnFormula>
    </tableColumn>
    <tableColumn id="36" xr3:uid="{38809AD6-74D3-4A00-85AC-9E18B6C5BDE2}" name="2021_% Männer" dataDxfId="311" dataCellStyle="Prozent">
      <calculatedColumnFormula>AB4/AC4</calculatedColumnFormula>
    </tableColumn>
    <tableColumn id="37" xr3:uid="{90DCF5A6-3402-4E50-8F33-EA6144FD15DC}" name="2022_Frauen" dataDxfId="310"/>
    <tableColumn id="38" xr3:uid="{B96D380C-6E2A-41FF-AF16-B383B2E242AF}" name="2022_Männer" dataDxfId="309"/>
    <tableColumn id="39" xr3:uid="{C5731A0C-9A2D-44D9-9FD5-8E0946601DD3}" name="2022_Total" dataDxfId="308"/>
    <tableColumn id="40" xr3:uid="{F985BC00-65B2-4D1C-A8F8-760343DC0DFE}" name="2022_% Frauen" dataDxfId="307" dataCellStyle="Prozent">
      <calculatedColumnFormula>AF4/AH4</calculatedColumnFormula>
    </tableColumn>
    <tableColumn id="41" xr3:uid="{5836E8F0-0650-438B-A49D-293C65228EE7}" name="2022_% Männer" dataDxfId="306" dataCellStyle="Prozent">
      <calculatedColumnFormula>AG4/AH4</calculatedColumnFormula>
    </tableColumn>
    <tableColumn id="42" xr3:uid="{36698299-50B9-40E2-913A-BB3B5C3F86D3}" name="2023_Frauen" dataDxfId="305"/>
    <tableColumn id="43" xr3:uid="{4602A7E3-2C47-436D-A16A-C45DBC72A4B9}" name="2023_Männer" dataDxfId="304"/>
    <tableColumn id="44" xr3:uid="{E81B9600-9103-4A9D-98A1-C8FD40ECD970}" name="2023_Total" dataDxfId="303"/>
    <tableColumn id="45" xr3:uid="{4086AE61-974F-40C1-BD00-EAB1256F0B04}" name="2023_% Frauen" dataDxfId="302" dataCellStyle="Prozent">
      <calculatedColumnFormula>AK4/AM4</calculatedColumnFormula>
    </tableColumn>
    <tableColumn id="46" xr3:uid="{B88ACCF8-AD2D-49F1-8AE6-0E33DA0D5066}" name="2023_% Männer" dataDxfId="301" dataCellStyle="Prozent">
      <calculatedColumnFormula>AL4/AM4</calculatedColumnFormula>
    </tableColumn>
    <tableColumn id="6" xr3:uid="{2F333AE2-114C-4A53-9EE7-5C766CBD0119}" name="2024_Frauen" dataDxfId="300" dataCellStyle="Prozent"/>
    <tableColumn id="5" xr3:uid="{EF8254B8-1128-48D4-9BEF-AADD3D4E7145}" name="2024_Männer" dataDxfId="299" dataCellStyle="Prozent"/>
    <tableColumn id="4" xr3:uid="{C9F03E3F-A62D-4F65-AA9F-9FDF7DCCD185}" name="2024_Total" dataDxfId="298" dataCellStyle="Prozent"/>
    <tableColumn id="3" xr3:uid="{A5B239CD-1012-4F7E-A5CE-9A01DFED94E4}" name="2024_% Frauen" dataDxfId="297" dataCellStyle="Prozent"/>
    <tableColumn id="2" xr3:uid="{4A424840-AFB6-4600-A495-79E6B5DB2B05}" name="2024_% Männer" dataDxfId="296" dataCellStyle="Prozent"/>
    <tableColumn id="47" xr3:uid="{F5D6FE76-05BB-400F-AAC4-F33985047C18}" name="2025_Frauen" dataDxfId="295"/>
    <tableColumn id="48" xr3:uid="{55432478-E640-42ED-B914-80455B86D2FA}" name="2025_Männer" dataDxfId="294"/>
    <tableColumn id="49" xr3:uid="{64FBFA0D-423F-415D-963F-F59B24577DA6}" name="2025_Total" dataDxfId="293"/>
    <tableColumn id="50" xr3:uid="{EA2649D1-2931-4C36-9C47-E707A28CDAA2}" name="2025_% Frauen" dataDxfId="292" dataCellStyle="Prozent">
      <calculatedColumnFormula>AU4/AW4</calculatedColumnFormula>
    </tableColumn>
    <tableColumn id="51" xr3:uid="{050594A3-0797-4F8A-AD3A-1801C5521386}" name="2025_% Männer" dataDxfId="291" dataCellStyle="Prozent">
      <calculatedColumnFormula>AV4/AW4</calculatedColumnFormula>
    </tableColumn>
  </tableColumns>
  <tableStyleInfo name="Tabellenformat 1" showFirstColumn="1"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2E43F9-80DB-4D5A-B267-3BDCAD3A7235}" name="Professuren" displayName="Professuren" ref="A3:AY43" totalsRowShown="0" headerRowDxfId="290" dataDxfId="288" headerRowBorderDxfId="289" tableBorderDxfId="287">
  <autoFilter ref="A3:AY43" xr:uid="{002E43F9-80DB-4D5A-B267-3BDCAD3A723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autoFilter>
  <tableColumns count="51">
    <tableColumn id="1" xr3:uid="{000ABF15-84B0-44B3-8DAA-C3E855123E65}" name="Fakultät_PUG" dataDxfId="286"/>
    <tableColumn id="7" xr3:uid="{2814CDA5-DB07-4362-9AA1-91138618DEEA}" name="2016_Frauen" dataDxfId="285"/>
    <tableColumn id="8" xr3:uid="{0B9E9432-A5F3-4E49-9909-0CE9B875780E}" name="2016_Männer" dataDxfId="284"/>
    <tableColumn id="9" xr3:uid="{39676634-65BC-47B2-AAEE-9EB6001490BF}" name="2016_Total" dataDxfId="283"/>
    <tableColumn id="10" xr3:uid="{80221221-2302-4F73-A9E1-478EC835E244}" name="2016_% Frauen" dataDxfId="282">
      <calculatedColumnFormula>B4/D4</calculatedColumnFormula>
    </tableColumn>
    <tableColumn id="11" xr3:uid="{8BBFAFB6-84EA-400B-8C2A-8386FE2C7A3A}" name="2016_% Männer" dataDxfId="281">
      <calculatedColumnFormula>C4/D4</calculatedColumnFormula>
    </tableColumn>
    <tableColumn id="12" xr3:uid="{89ABF74F-2DB7-4373-B33A-6B422C790346}" name="2017_Frauen" dataDxfId="280"/>
    <tableColumn id="13" xr3:uid="{4915ED3E-5BD2-482B-B031-FADDCEF16FA7}" name="2017_Männer" dataDxfId="279"/>
    <tableColumn id="14" xr3:uid="{715519CB-99FC-4268-BE0B-3F9C1F907E2B}" name="2017_Total" dataDxfId="278"/>
    <tableColumn id="15" xr3:uid="{DA9DB678-B4A3-4623-9C86-09DDA2727166}" name="2017_% Frauen" dataDxfId="277">
      <calculatedColumnFormula>G4/I4</calculatedColumnFormula>
    </tableColumn>
    <tableColumn id="16" xr3:uid="{E1ABB6C4-1CCC-4EB5-87CF-D1FD52C7DEDE}" name="2017_% Männer" dataDxfId="276">
      <calculatedColumnFormula>H4/I4</calculatedColumnFormula>
    </tableColumn>
    <tableColumn id="17" xr3:uid="{1198466B-3D1C-484A-8C33-2E1BE571179F}" name="2018_Frauen" dataDxfId="275"/>
    <tableColumn id="18" xr3:uid="{1125D087-4AFE-4685-A5E0-3C935A51CB0D}" name="2018_Männer" dataDxfId="274"/>
    <tableColumn id="19" xr3:uid="{5FE376FB-2AB6-441A-BB8D-8AE8294CF32D}" name="2018_Total" dataDxfId="273"/>
    <tableColumn id="20" xr3:uid="{6FA1F704-F549-49BA-943C-4DE0A49CBF2D}" name="2018_% Frauen" dataDxfId="272">
      <calculatedColumnFormula>L4/N4</calculatedColumnFormula>
    </tableColumn>
    <tableColumn id="21" xr3:uid="{49EE403F-4A54-4254-BBA1-653B9AD4B88D}" name="2018_% Männer" dataDxfId="271">
      <calculatedColumnFormula>M4/N4</calculatedColumnFormula>
    </tableColumn>
    <tableColumn id="22" xr3:uid="{4C10C379-B4B5-4728-AEC5-9ACDC8844AD3}" name="2019_Frauen" dataDxfId="270"/>
    <tableColumn id="23" xr3:uid="{6DDFF7C9-BC99-4375-B244-854A40C257CB}" name="2019_Männer" dataDxfId="269"/>
    <tableColumn id="24" xr3:uid="{90EFD8D5-1178-4D05-81FD-8704FED53996}" name="2019_Total" dataDxfId="268"/>
    <tableColumn id="25" xr3:uid="{205082D3-41A8-4055-961C-04DBE41E84E2}" name="2019_% Frauen" dataDxfId="267">
      <calculatedColumnFormula>Q4/S4</calculatedColumnFormula>
    </tableColumn>
    <tableColumn id="26" xr3:uid="{0589C4AD-3660-4DDC-BEB1-F6FD7F4A8B0C}" name="2019_% Männer" dataDxfId="266">
      <calculatedColumnFormula>R4/S4</calculatedColumnFormula>
    </tableColumn>
    <tableColumn id="27" xr3:uid="{BFB6E8C0-F94C-4091-8AE4-64F6AD8EF5FA}" name="2020_Frauen" dataDxfId="265"/>
    <tableColumn id="28" xr3:uid="{DCDD6B6A-D725-436D-9CED-556F8DFA8BD0}" name="2020_Männer" dataDxfId="264"/>
    <tableColumn id="29" xr3:uid="{F3BF882F-1410-4D0D-A72D-6513ACE5084C}" name="2020_Total" dataDxfId="263">
      <calculatedColumnFormula>V4+W4</calculatedColumnFormula>
    </tableColumn>
    <tableColumn id="30" xr3:uid="{8AF61BEA-E636-4386-8A38-2C5EE9BF33A0}" name="2020_% Frauen" dataDxfId="262">
      <calculatedColumnFormula>V4/X4</calculatedColumnFormula>
    </tableColumn>
    <tableColumn id="31" xr3:uid="{95F537A7-7E78-424C-8D5F-7262DF85D6A8}" name="2020_% Männer" dataDxfId="261">
      <calculatedColumnFormula>W4/X4</calculatedColumnFormula>
    </tableColumn>
    <tableColumn id="32" xr3:uid="{F3DC9164-32B0-4076-B973-40D6F421FB01}" name="2021_Frauen" dataDxfId="260"/>
    <tableColumn id="33" xr3:uid="{D6EC1B81-45D3-490E-8096-EDD423567F65}" name="2021_Männer" dataDxfId="259"/>
    <tableColumn id="34" xr3:uid="{D296469C-A8FC-4C43-8EDE-24C519A33C76}" name="2021_Total" dataDxfId="258">
      <calculatedColumnFormula>AA4+AB4</calculatedColumnFormula>
    </tableColumn>
    <tableColumn id="35" xr3:uid="{4D34A001-568A-4972-ACB2-10B1EC4E389E}" name="2021_% Frauen" dataDxfId="257">
      <calculatedColumnFormula>AA4/AC4</calculatedColumnFormula>
    </tableColumn>
    <tableColumn id="36" xr3:uid="{64586320-C33F-47D3-912C-94C5234CC97C}" name="2021_% Männer" dataDxfId="256">
      <calculatedColumnFormula>AB4/AC4</calculatedColumnFormula>
    </tableColumn>
    <tableColumn id="37" xr3:uid="{58EEEC80-CDDC-437A-8082-A1DE6E327049}" name="2022_Frauen" dataDxfId="255"/>
    <tableColumn id="38" xr3:uid="{D3D26EC3-1E7D-4776-A1E8-957C2A6EA5B6}" name="2022_Männer" dataDxfId="254"/>
    <tableColumn id="39" xr3:uid="{C2F4EE31-9FF0-4F52-B368-64815994F5FC}" name="2022_Total" dataDxfId="253">
      <calculatedColumnFormula>AF4+AG4</calculatedColumnFormula>
    </tableColumn>
    <tableColumn id="40" xr3:uid="{5C4C7165-5F0B-41DB-B0EE-774B9BFB1FEC}" name="2022_% Frauen" dataDxfId="252">
      <calculatedColumnFormula>AF4/AH4</calculatedColumnFormula>
    </tableColumn>
    <tableColumn id="41" xr3:uid="{D22182CA-6B59-4452-8F48-47E40C218515}" name="2022_% Männer" dataDxfId="251">
      <calculatedColumnFormula>AG4/AH4</calculatedColumnFormula>
    </tableColumn>
    <tableColumn id="42" xr3:uid="{2ABE2E81-77DA-4FAC-8644-6FFE63B34172}" name="2023_Frauen" dataDxfId="250"/>
    <tableColumn id="43" xr3:uid="{20F38AA4-F234-4373-AA77-B7159835D28F}" name="2023_Männer" dataDxfId="249"/>
    <tableColumn id="44" xr3:uid="{23226CAB-9971-47D7-BC39-EB6F47F36BBE}" name="2023_Total" dataDxfId="248">
      <calculatedColumnFormula>AK4+AL4</calculatedColumnFormula>
    </tableColumn>
    <tableColumn id="45" xr3:uid="{C0B741EF-489B-4FA5-A29C-05528EA366D6}" name="2023_% Frauen" dataDxfId="247">
      <calculatedColumnFormula>AK4/AM4</calculatedColumnFormula>
    </tableColumn>
    <tableColumn id="46" xr3:uid="{CA3608C8-A1D7-469C-81ED-E3B3FE9BE3F3}" name="2023_% Männer" dataDxfId="246">
      <calculatedColumnFormula>AL4/AM4</calculatedColumnFormula>
    </tableColumn>
    <tableColumn id="6" xr3:uid="{5CD1954A-997B-47D3-BDA0-44A8B16A0E4F}" name="2024_Frauen" dataDxfId="245"/>
    <tableColumn id="5" xr3:uid="{9B7A4DD2-5BA5-45B8-99D4-F4564C9D6A3D}" name="2024_Männer" dataDxfId="244"/>
    <tableColumn id="4" xr3:uid="{BE33C179-8704-4DDD-AFF9-AF2AEBD61A2B}" name="2024_Total" dataDxfId="243"/>
    <tableColumn id="3" xr3:uid="{03C21595-73E5-406F-A02D-D01C5263E6A1}" name="2024_% Frauen"/>
    <tableColumn id="2" xr3:uid="{D0A5CD2F-F8A7-4672-AD4F-25921E6FCF06}" name="2024_% Männer"/>
    <tableColumn id="47" xr3:uid="{3F968053-B3E1-4E23-A992-552D1D019A12}" name="2025_Frauen" dataDxfId="242"/>
    <tableColumn id="48" xr3:uid="{E10867BA-BD4F-4101-9970-0948811017D8}" name="2025_Männer" dataDxfId="241"/>
    <tableColumn id="49" xr3:uid="{7EBE66CE-1666-44D7-9F30-F105040BE8E4}" name="2025_Total" dataDxfId="240">
      <calculatedColumnFormula>AU4+AV4</calculatedColumnFormula>
    </tableColumn>
    <tableColumn id="50" xr3:uid="{8F3F19F0-1D11-4817-8349-DEA391C08941}" name="2025_% Frauen" dataDxfId="239">
      <calculatedColumnFormula>AU4/AW4</calculatedColumnFormula>
    </tableColumn>
    <tableColumn id="51" xr3:uid="{C561596A-5818-4016-9873-D71B820D9228}" name="2025_% Männer" dataDxfId="238">
      <calculatedColumnFormula>AV4/AW4</calculatedColumnFormula>
    </tableColumn>
  </tableColumns>
  <tableStyleInfo name="Tabellenformat 1" showFirstColumn="1"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CD39DCD-1192-4406-B468-6A935FD4C6AA}" name="Assistenprofessuren" displayName="Assistenprofessuren" ref="A3:AO43" totalsRowShown="0" headerRowDxfId="237" dataDxfId="235" headerRowBorderDxfId="236" tableBorderDxfId="234">
  <autoFilter ref="A3:AO43" xr:uid="{FCD39DCD-1192-4406-B468-6A935FD4C6A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autoFilter>
  <tableColumns count="41">
    <tableColumn id="1" xr3:uid="{56E1D076-6453-44C0-9C93-2A80085070F2}" name="Fakultät_PUG" dataDxfId="233"/>
    <tableColumn id="2" xr3:uid="{469D2DB3-E7DE-4297-8FEF-DE91ED4360E1}" name="2018_Frauen" dataDxfId="232"/>
    <tableColumn id="3" xr3:uid="{17B30E16-DD7D-4883-8FB4-DF6D71613420}" name="2018_Männer" dataDxfId="231"/>
    <tableColumn id="4" xr3:uid="{6797E7AA-6AC2-4D7A-836D-F29803EA6C5C}" name="2018_Total" dataDxfId="230"/>
    <tableColumn id="5" xr3:uid="{E37F65AC-3B8B-45B5-9017-332713592AA7}" name="2018_% Frauen" dataDxfId="229" dataCellStyle="Prozent">
      <calculatedColumnFormula>B4/D4</calculatedColumnFormula>
    </tableColumn>
    <tableColumn id="6" xr3:uid="{7D89AF7B-D1E9-40D8-A06C-7F749EF299C4}" name="2018_% Männer" dataDxfId="228" dataCellStyle="Prozent">
      <calculatedColumnFormula>C4/D4</calculatedColumnFormula>
    </tableColumn>
    <tableColumn id="7" xr3:uid="{917C069A-8686-4518-8DCB-CEBC8CAAE593}" name="2019_Frauen" dataDxfId="227"/>
    <tableColumn id="8" xr3:uid="{85F051E3-F993-40BB-90A1-11414FCCC5FB}" name="2019_Männer" dataDxfId="226"/>
    <tableColumn id="9" xr3:uid="{C0284ACF-0BCD-449E-AEBB-3468555CB4BA}" name="2019_Total" dataDxfId="225"/>
    <tableColumn id="10" xr3:uid="{C4270B30-E12A-43B0-982E-6DEFD741B6E5}" name="2019_% Frauen" dataDxfId="224" dataCellStyle="Prozent">
      <calculatedColumnFormula>G4/I4</calculatedColumnFormula>
    </tableColumn>
    <tableColumn id="11" xr3:uid="{B4B7744C-323D-40C4-B292-DFAD11815707}" name="2019_% Männer" dataDxfId="223" dataCellStyle="Prozent">
      <calculatedColumnFormula>H4/I4</calculatedColumnFormula>
    </tableColumn>
    <tableColumn id="12" xr3:uid="{F49F9643-A59E-4F1D-A71E-A6E2018812C0}" name="2020_Frauen" dataDxfId="222"/>
    <tableColumn id="13" xr3:uid="{D47562CD-D332-4CF0-A89B-D4EC071400E8}" name="2020_Männer" dataDxfId="221"/>
    <tableColumn id="14" xr3:uid="{FBCE9F63-CFA9-4BC2-96B1-416EC3493B73}" name="2020_Total" dataDxfId="220"/>
    <tableColumn id="15" xr3:uid="{C19D3880-840F-4171-B428-39D7855FD87C}" name="2020_% Frauen" dataDxfId="219" dataCellStyle="Prozent">
      <calculatedColumnFormula>L4/N4</calculatedColumnFormula>
    </tableColumn>
    <tableColumn id="16" xr3:uid="{D2306AAB-424D-4972-8756-9E67132F3149}" name="2020_% Männer" dataDxfId="218" dataCellStyle="Prozent">
      <calculatedColumnFormula>M4/N4</calculatedColumnFormula>
    </tableColumn>
    <tableColumn id="17" xr3:uid="{9064C9BC-4667-40C7-889D-ED630C137449}" name="2021_Frauen" dataDxfId="217"/>
    <tableColumn id="18" xr3:uid="{FC704698-CFA8-442E-B7AF-6BDC31255756}" name="2021_Männer" dataDxfId="216"/>
    <tableColumn id="19" xr3:uid="{13373B9B-AFA7-4960-969B-21F39275FDC4}" name="2021_Total" dataDxfId="215"/>
    <tableColumn id="20" xr3:uid="{3B1E51FF-13A7-4D54-930C-FA017944EE0C}" name="2021_% Frauen" dataDxfId="214" dataCellStyle="Prozent">
      <calculatedColumnFormula>Q4/S4</calculatedColumnFormula>
    </tableColumn>
    <tableColumn id="21" xr3:uid="{7400C8FF-1FD6-4214-B789-D9D10BC8A7B2}" name="2021_% Männer" dataDxfId="213" dataCellStyle="Prozent">
      <calculatedColumnFormula>R4/S4</calculatedColumnFormula>
    </tableColumn>
    <tableColumn id="22" xr3:uid="{FBEAFFBD-EDAA-4ACB-BA62-360A9937E7B1}" name="2022_Frauen" dataDxfId="212"/>
    <tableColumn id="23" xr3:uid="{4E68C547-0E84-4F73-971D-58FB8DB589F6}" name="2022_Männer" dataDxfId="211"/>
    <tableColumn id="24" xr3:uid="{5D9850CB-AC87-482E-B31D-0AF46030C505}" name="2022_Total" dataDxfId="210"/>
    <tableColumn id="25" xr3:uid="{1C8ACA30-DD7A-49C9-AC40-FA5BD866E80F}" name="2022_% Frauen" dataDxfId="209" dataCellStyle="Prozent">
      <calculatedColumnFormula>V4/X4</calculatedColumnFormula>
    </tableColumn>
    <tableColumn id="26" xr3:uid="{84913A35-F39A-4A29-835F-03FA8FD7B1BD}" name="2022_% Männer" dataDxfId="208" dataCellStyle="Prozent">
      <calculatedColumnFormula>W4/X4</calculatedColumnFormula>
    </tableColumn>
    <tableColumn id="27" xr3:uid="{AE3417DE-4472-420D-BC8E-1142CD98354E}" name="2023_Frauen" dataDxfId="207"/>
    <tableColumn id="28" xr3:uid="{446FBA92-CD2C-4188-8798-00845AE3E8E7}" name="2023_Männer" dataDxfId="206"/>
    <tableColumn id="29" xr3:uid="{6E0598EE-0E84-4AE9-AFE1-0858E3C64503}" name="2023_Total" dataDxfId="205"/>
    <tableColumn id="30" xr3:uid="{A3BA1226-9A99-4C67-A269-2B1B00BCC7C2}" name="2023_% Frauen" dataDxfId="204" dataCellStyle="Prozent">
      <calculatedColumnFormula>AA4/AC4</calculatedColumnFormula>
    </tableColumn>
    <tableColumn id="31" xr3:uid="{34BA91D5-0ABE-46FF-91D9-99834F9C61D7}" name="2023_% Männer" dataDxfId="203" dataCellStyle="Prozent">
      <calculatedColumnFormula>AB4/AC4</calculatedColumnFormula>
    </tableColumn>
    <tableColumn id="41" xr3:uid="{69A82705-4AB4-45D1-BAC9-9A9C1E679441}" name="2024_Frauen" dataDxfId="202" dataCellStyle="Prozent"/>
    <tableColumn id="40" xr3:uid="{5600C800-A41B-45EF-8624-0E0037DD77F4}" name="2024_Männer" dataDxfId="201" dataCellStyle="Prozent"/>
    <tableColumn id="39" xr3:uid="{A5B7225B-7E6A-43B8-A9FD-5B8AD18994AA}" name="2024_Total" dataDxfId="200" dataCellStyle="Prozent"/>
    <tableColumn id="38" xr3:uid="{9E7D5AB7-B9D5-4226-B14B-457137711757}" name="2024_% Frauen" dataDxfId="199" dataCellStyle="Prozent"/>
    <tableColumn id="37" xr3:uid="{6E40201A-6AF1-4D4D-B7CA-A824DCECDE2C}" name="2024_% Männer" dataDxfId="198" dataCellStyle="Prozent"/>
    <tableColumn id="32" xr3:uid="{61D1FCFF-67A2-44DD-8B3C-05744241E183}" name="2025_Frauen" dataDxfId="197"/>
    <tableColumn id="33" xr3:uid="{63F15EF9-0088-4B0B-B402-2AA70EE13B13}" name="2025_Männer" dataDxfId="196"/>
    <tableColumn id="34" xr3:uid="{5B775313-07CB-4030-9356-0505B2A1EAE0}" name="2025_Total" dataDxfId="195"/>
    <tableColumn id="35" xr3:uid="{59CFC58F-9DCA-4D77-AA9C-4FFF22EC38C6}" name="2025_% Frauen" dataDxfId="194" dataCellStyle="Prozent">
      <calculatedColumnFormula>AK4/AM4</calculatedColumnFormula>
    </tableColumn>
    <tableColumn id="36" xr3:uid="{43E8ED5B-7044-41FD-9677-B470458F76B4}" name="2025_% Männer" dataDxfId="193" dataCellStyle="Prozent">
      <calculatedColumnFormula>AL4/AM4</calculatedColumnFormula>
    </tableColumn>
  </tableColumns>
  <tableStyleInfo name="Tabellenformat 1" showFirstColumn="1" showLastColumn="0" showRowStripes="0"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525"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78C5DC46-28D3-45E3-8A65-C512F5C247B5}">
  <we:reference id="22ff87a5-132f-4d52-9e97-94d888e4dd91" version="3.8.0.0" store="EXCatalog" storeType="EXCatalog"/>
  <we:alternateReferences>
    <we:reference id="WA104380050" version="3.8.0.0" store="de-CH" storeType="OMEX"/>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0.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B9F85-2A79-4B6A-B5C0-4EC8C1F7569E}">
  <dimension ref="A1:A15"/>
  <sheetViews>
    <sheetView workbookViewId="0">
      <selection activeCell="A2" sqref="A2"/>
    </sheetView>
  </sheetViews>
  <sheetFormatPr baseColWidth="10" defaultColWidth="10.58203125" defaultRowHeight="14.5" x14ac:dyDescent="0.35"/>
  <cols>
    <col min="1" max="16384" width="10.58203125" style="24"/>
  </cols>
  <sheetData>
    <row r="1" spans="1:1" s="11" customFormat="1" ht="30.65" customHeight="1" x14ac:dyDescent="0.35">
      <c r="A1" s="10" t="s">
        <v>447</v>
      </c>
    </row>
    <row r="2" spans="1:1" s="23" customFormat="1" ht="18" customHeight="1" x14ac:dyDescent="0.35">
      <c r="A2" s="126" t="s">
        <v>390</v>
      </c>
    </row>
    <row r="3" spans="1:1" s="127" customFormat="1" ht="18" customHeight="1" x14ac:dyDescent="0.35">
      <c r="A3" s="126" t="s">
        <v>392</v>
      </c>
    </row>
    <row r="4" spans="1:1" s="127" customFormat="1" ht="18" customHeight="1" x14ac:dyDescent="0.35">
      <c r="A4" s="126" t="s">
        <v>415</v>
      </c>
    </row>
    <row r="5" spans="1:1" s="127" customFormat="1" ht="18" customHeight="1" x14ac:dyDescent="0.35">
      <c r="A5" s="126" t="s">
        <v>395</v>
      </c>
    </row>
    <row r="6" spans="1:1" s="127" customFormat="1" ht="18" customHeight="1" x14ac:dyDescent="0.35">
      <c r="A6" s="126" t="s">
        <v>397</v>
      </c>
    </row>
    <row r="7" spans="1:1" s="127" customFormat="1" ht="18" customHeight="1" x14ac:dyDescent="0.35">
      <c r="A7" s="126" t="s">
        <v>405</v>
      </c>
    </row>
    <row r="8" spans="1:1" s="127" customFormat="1" ht="18" customHeight="1" x14ac:dyDescent="0.35">
      <c r="A8" s="126" t="s">
        <v>414</v>
      </c>
    </row>
    <row r="9" spans="1:1" s="127" customFormat="1" ht="18" customHeight="1" x14ac:dyDescent="0.35">
      <c r="A9" s="126" t="s">
        <v>421</v>
      </c>
    </row>
    <row r="10" spans="1:1" s="127" customFormat="1" ht="18" customHeight="1" x14ac:dyDescent="0.35">
      <c r="A10" s="126" t="s">
        <v>425</v>
      </c>
    </row>
    <row r="11" spans="1:1" s="127" customFormat="1" ht="18" customHeight="1" x14ac:dyDescent="0.35">
      <c r="A11" s="126" t="s">
        <v>432</v>
      </c>
    </row>
    <row r="12" spans="1:1" s="127" customFormat="1" ht="18" customHeight="1" x14ac:dyDescent="0.35">
      <c r="A12" s="126" t="s">
        <v>434</v>
      </c>
    </row>
    <row r="13" spans="1:1" s="127" customFormat="1" ht="18" customHeight="1" x14ac:dyDescent="0.35">
      <c r="A13" s="126" t="s">
        <v>436</v>
      </c>
    </row>
    <row r="14" spans="1:1" s="127" customFormat="1" ht="18" customHeight="1" x14ac:dyDescent="0.35">
      <c r="A14" s="126" t="s">
        <v>444</v>
      </c>
    </row>
    <row r="15" spans="1:1" s="127" customFormat="1" ht="18" customHeight="1" x14ac:dyDescent="0.35">
      <c r="A15" s="126" t="s">
        <v>446</v>
      </c>
    </row>
  </sheetData>
  <hyperlinks>
    <hyperlink ref="A2" location="'Studieneintritte 2016-25'!Druckbereich" display="Tabelle 1: Studieneintritte 2016-2025" xr:uid="{AD975983-8F43-4A0A-8D49-31B3DF4E7E01}"/>
    <hyperlink ref="A3" location="'Studierende 2016-25'!Druckbereich" display="Tabelle 2: Studierende 2016-2025" xr:uid="{438D3192-CBF2-44B4-A648-EB4C0882B86F}"/>
    <hyperlink ref="A4" location="'Abschlüsse 2016-25'!Druckbereich" display="Tabelle 3: Abschlüsse 2016-2025" xr:uid="{BCD8D697-B04E-4DB6-8042-617CDAA9357B}"/>
    <hyperlink ref="A5" location="'Doktorierende 2016-25'!Druckbereich" display="Tabelle 4: Doktorierende 2016-2025" xr:uid="{15804C37-F765-4776-A39F-B8C2BAC02CF4}"/>
    <hyperlink ref="A6" location="'Doktorate 2016-25'!Druckbereich" display="'Tabelle 5: Doktorate 2016-2025" xr:uid="{EF69E3DB-9630-4767-8EC8-5B5AFF44ED62}"/>
    <hyperlink ref="A7" location="'Mittelbau 2016-25'!Druckbereich" display="'Tabelle 6: Mittelbau 2016-2025" xr:uid="{02A2C1C6-63A6-4601-BCA5-ACDD7A3D94A9}"/>
    <hyperlink ref="A8" location="'Dozierende 2016-25'!Druckbereich" display="'Tabelle 7: Dozierende 2016-2025" xr:uid="{9715D9A6-4848-41DA-8A6F-3BEBE279DF49}"/>
    <hyperlink ref="A9" location="'Professuren 2016-25'!Druckbereich" display="'Tabelle 8: Professuren 2016-2025" xr:uid="{F6752036-2712-4B7A-B6E6-6E47741155B4}"/>
    <hyperlink ref="A10" location="'Assistenzprof. 2018-25'!Druckbereich" display="'Tabelle 9: Assistenzprof. 2018-2025" xr:uid="{41FCCDC9-9603-4E4E-9632-10D796F0E160}"/>
    <hyperlink ref="A11" location="'Admin.-techn. Pers. 2016-25'!Druckbereich" display="'Tabelle 10: Admin.-techn. Pers. 2016-2025" xr:uid="{854D662B-BF43-468F-AFDA-21FF925FD402}"/>
    <hyperlink ref="A12" location="'Berufungen 2016-25'!Druckbereich" display="'Tabelle 11: Berufungen 2016-2025" xr:uid="{CF6B1CB4-DE1B-4A6B-94E7-37FF57C3C65E}"/>
    <hyperlink ref="A13" location="'Beförderungen 2016-25'!Druckbereich" display="'Tabelle 12: Beförderungen 2016-2025" xr:uid="{2CAC4421-D9DC-41AB-B0A4-C0C1E08A37CB}"/>
    <hyperlink ref="A14" location="'Teilzeitprof. 2018-25'!Druckbereich" display="'Tabelle 13: Teilzeitprof. 2018-2026" xr:uid="{5F3932BE-F408-4E85-91B0-76B559AEFC86}"/>
    <hyperlink ref="A15" location="'Forschungskredit 2016-25'!Druckbereich" display="'Tabelle 14: Forschungskredit 2016-2025" xr:uid="{7C0AAA4D-B2DF-48FA-9279-5AADBA54F326}"/>
  </hyperlinks>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Y50"/>
  <sheetViews>
    <sheetView zoomScaleNormal="100" workbookViewId="0"/>
  </sheetViews>
  <sheetFormatPr baseColWidth="10" defaultColWidth="8.83203125" defaultRowHeight="13" x14ac:dyDescent="0.3"/>
  <cols>
    <col min="1" max="1" width="12.58203125" style="7" customWidth="1"/>
    <col min="2" max="4" width="12.58203125" style="38" customWidth="1"/>
    <col min="5" max="5" width="13.33203125" style="38" customWidth="1"/>
    <col min="6" max="6" width="13.75" style="38" customWidth="1"/>
    <col min="7" max="9" width="12.58203125" style="38" customWidth="1"/>
    <col min="10" max="10" width="13.33203125" style="38" customWidth="1"/>
    <col min="11" max="11" width="13.75" style="38" customWidth="1"/>
    <col min="12" max="14" width="12.58203125" style="38" customWidth="1"/>
    <col min="15" max="15" width="13.33203125" style="38" customWidth="1"/>
    <col min="16" max="16" width="13.75" style="38" customWidth="1"/>
    <col min="17" max="19" width="12.58203125" style="7" customWidth="1"/>
    <col min="20" max="20" width="13.33203125" style="38" customWidth="1"/>
    <col min="21" max="21" width="13.75" style="38" customWidth="1"/>
    <col min="22" max="24" width="12.58203125" style="7" customWidth="1"/>
    <col min="25" max="25" width="13.33203125" style="38" customWidth="1"/>
    <col min="26" max="26" width="13.75" style="38" customWidth="1"/>
    <col min="27" max="29" width="12.58203125" style="7" customWidth="1"/>
    <col min="30" max="30" width="13.33203125" style="38" customWidth="1"/>
    <col min="31" max="31" width="13.75" style="38" customWidth="1"/>
    <col min="32" max="34" width="12.58203125" style="7" customWidth="1"/>
    <col min="35" max="35" width="13.33203125" style="38" customWidth="1"/>
    <col min="36" max="36" width="13.75" style="38" customWidth="1"/>
    <col min="37" max="39" width="12.58203125" style="7" customWidth="1"/>
    <col min="40" max="40" width="13.33203125" style="38" customWidth="1"/>
    <col min="41" max="41" width="13.75" style="38" customWidth="1"/>
    <col min="42" max="44" width="12.58203125" style="7" customWidth="1"/>
    <col min="45" max="45" width="13.33203125" style="38" customWidth="1"/>
    <col min="46" max="46" width="13.75" style="38" customWidth="1"/>
    <col min="47" max="49" width="12.58203125" style="7" customWidth="1"/>
    <col min="50" max="50" width="13.33203125" style="38" customWidth="1"/>
    <col min="51" max="51" width="13.75" style="38" customWidth="1"/>
    <col min="52" max="1025" width="10.5" style="7" customWidth="1"/>
    <col min="1026" max="16384" width="8.83203125" style="7"/>
  </cols>
  <sheetData>
    <row r="1" spans="1:51" s="11" customFormat="1" ht="30.65" customHeight="1" x14ac:dyDescent="0.35">
      <c r="A1" s="10" t="s">
        <v>416</v>
      </c>
    </row>
    <row r="2" spans="1:51" s="5" customFormat="1" ht="23.5" customHeight="1" x14ac:dyDescent="0.35">
      <c r="A2" s="5" t="s">
        <v>13</v>
      </c>
    </row>
    <row r="3" spans="1:51" s="15" customFormat="1" ht="18" customHeight="1" x14ac:dyDescent="0.3">
      <c r="A3" s="101" t="s">
        <v>164</v>
      </c>
      <c r="B3" s="12" t="s">
        <v>165</v>
      </c>
      <c r="C3" s="12" t="s">
        <v>166</v>
      </c>
      <c r="D3" s="12" t="s">
        <v>167</v>
      </c>
      <c r="E3" s="102" t="s">
        <v>168</v>
      </c>
      <c r="F3" s="103" t="s">
        <v>169</v>
      </c>
      <c r="G3" s="12" t="s">
        <v>170</v>
      </c>
      <c r="H3" s="12" t="s">
        <v>171</v>
      </c>
      <c r="I3" s="12" t="s">
        <v>172</v>
      </c>
      <c r="J3" s="102" t="s">
        <v>173</v>
      </c>
      <c r="K3" s="103" t="s">
        <v>174</v>
      </c>
      <c r="L3" s="12" t="s">
        <v>175</v>
      </c>
      <c r="M3" s="12" t="s">
        <v>176</v>
      </c>
      <c r="N3" s="12" t="s">
        <v>177</v>
      </c>
      <c r="O3" s="102" t="s">
        <v>178</v>
      </c>
      <c r="P3" s="103" t="s">
        <v>179</v>
      </c>
      <c r="Q3" s="12" t="s">
        <v>180</v>
      </c>
      <c r="R3" s="12" t="s">
        <v>181</v>
      </c>
      <c r="S3" s="12" t="s">
        <v>182</v>
      </c>
      <c r="T3" s="102" t="s">
        <v>183</v>
      </c>
      <c r="U3" s="103" t="s">
        <v>184</v>
      </c>
      <c r="V3" s="12" t="s">
        <v>185</v>
      </c>
      <c r="W3" s="12" t="s">
        <v>186</v>
      </c>
      <c r="X3" s="12" t="s">
        <v>187</v>
      </c>
      <c r="Y3" s="102" t="s">
        <v>188</v>
      </c>
      <c r="Z3" s="103" t="s">
        <v>189</v>
      </c>
      <c r="AA3" s="12" t="s">
        <v>190</v>
      </c>
      <c r="AB3" s="12" t="s">
        <v>191</v>
      </c>
      <c r="AC3" s="12" t="s">
        <v>192</v>
      </c>
      <c r="AD3" s="102" t="s">
        <v>193</v>
      </c>
      <c r="AE3" s="103" t="s">
        <v>194</v>
      </c>
      <c r="AF3" s="12" t="s">
        <v>195</v>
      </c>
      <c r="AG3" s="12" t="s">
        <v>196</v>
      </c>
      <c r="AH3" s="12" t="s">
        <v>197</v>
      </c>
      <c r="AI3" s="102" t="s">
        <v>198</v>
      </c>
      <c r="AJ3" s="103" t="s">
        <v>199</v>
      </c>
      <c r="AK3" s="12" t="s">
        <v>200</v>
      </c>
      <c r="AL3" s="12" t="s">
        <v>201</v>
      </c>
      <c r="AM3" s="12" t="s">
        <v>202</v>
      </c>
      <c r="AN3" s="102" t="s">
        <v>203</v>
      </c>
      <c r="AO3" s="103" t="s">
        <v>204</v>
      </c>
      <c r="AP3" s="12" t="s">
        <v>205</v>
      </c>
      <c r="AQ3" s="12" t="s">
        <v>206</v>
      </c>
      <c r="AR3" s="12" t="s">
        <v>207</v>
      </c>
      <c r="AS3" s="102" t="s">
        <v>208</v>
      </c>
      <c r="AT3" s="103" t="s">
        <v>209</v>
      </c>
      <c r="AU3" s="12" t="s">
        <v>399</v>
      </c>
      <c r="AV3" s="12" t="s">
        <v>400</v>
      </c>
      <c r="AW3" s="12" t="s">
        <v>401</v>
      </c>
      <c r="AX3" s="102" t="s">
        <v>402</v>
      </c>
      <c r="AY3" s="103" t="s">
        <v>403</v>
      </c>
    </row>
    <row r="4" spans="1:51" ht="18" customHeight="1" x14ac:dyDescent="0.3">
      <c r="A4" s="67" t="s">
        <v>237</v>
      </c>
      <c r="B4" s="65">
        <v>1</v>
      </c>
      <c r="C4" s="65">
        <v>8</v>
      </c>
      <c r="D4" s="65">
        <f>SUM(B4:C4)</f>
        <v>9</v>
      </c>
      <c r="E4" s="72">
        <f t="shared" ref="E4:E31" si="0">B4/D4</f>
        <v>0.1111111111111111</v>
      </c>
      <c r="F4" s="90">
        <f>C4/D4</f>
        <v>0.88888888888888884</v>
      </c>
      <c r="G4" s="65">
        <v>1</v>
      </c>
      <c r="H4" s="65">
        <v>7</v>
      </c>
      <c r="I4" s="65">
        <f>SUM(G4:H4)</f>
        <v>8</v>
      </c>
      <c r="J4" s="72">
        <f t="shared" ref="J4:J31" si="1">G4/I4</f>
        <v>0.125</v>
      </c>
      <c r="K4" s="90">
        <f>H4/I4</f>
        <v>0.875</v>
      </c>
      <c r="L4" s="65">
        <v>1</v>
      </c>
      <c r="M4" s="65">
        <v>7</v>
      </c>
      <c r="N4" s="65">
        <f>SUM(L4:M4)</f>
        <v>8</v>
      </c>
      <c r="O4" s="72">
        <f t="shared" ref="O4:O31" si="2">L4/N4</f>
        <v>0.125</v>
      </c>
      <c r="P4" s="90">
        <f>M4/N4</f>
        <v>0.875</v>
      </c>
      <c r="Q4" s="65">
        <v>1</v>
      </c>
      <c r="R4" s="65">
        <v>7</v>
      </c>
      <c r="S4" s="65">
        <f>SUM(Q4:R4)</f>
        <v>8</v>
      </c>
      <c r="T4" s="72">
        <f t="shared" ref="T4:T31" si="3">Q4/S4</f>
        <v>0.125</v>
      </c>
      <c r="U4" s="90">
        <f>R4/S4</f>
        <v>0.875</v>
      </c>
      <c r="V4" s="65">
        <v>1</v>
      </c>
      <c r="W4" s="65">
        <v>7</v>
      </c>
      <c r="X4" s="65">
        <f>SUM(V4:W4)</f>
        <v>8</v>
      </c>
      <c r="Y4" s="72">
        <f t="shared" ref="Y4:Y31" si="4">V4/X4</f>
        <v>0.125</v>
      </c>
      <c r="Z4" s="90">
        <f>W4/X4</f>
        <v>0.875</v>
      </c>
      <c r="AA4" s="65">
        <v>2</v>
      </c>
      <c r="AB4" s="65">
        <v>7</v>
      </c>
      <c r="AC4" s="65">
        <f>SUM(AA4:AB4)</f>
        <v>9</v>
      </c>
      <c r="AD4" s="72">
        <f t="shared" ref="AD4:AD31" si="5">AA4/AC4</f>
        <v>0.22222222222222221</v>
      </c>
      <c r="AE4" s="90">
        <f>AB4/AC4</f>
        <v>0.77777777777777779</v>
      </c>
      <c r="AF4" s="65">
        <v>2</v>
      </c>
      <c r="AG4" s="65">
        <v>7</v>
      </c>
      <c r="AH4" s="65">
        <f>SUM(AF4:AG4)</f>
        <v>9</v>
      </c>
      <c r="AI4" s="72">
        <f t="shared" ref="AI4:AI31" si="6">AF4/AH4</f>
        <v>0.22222222222222221</v>
      </c>
      <c r="AJ4" s="90">
        <f>AG4/AH4</f>
        <v>0.77777777777777779</v>
      </c>
      <c r="AK4" s="78">
        <v>2</v>
      </c>
      <c r="AL4" s="78">
        <v>7</v>
      </c>
      <c r="AM4" s="78">
        <f>SUM(AK4:AL4)</f>
        <v>9</v>
      </c>
      <c r="AN4" s="72">
        <f t="shared" ref="AN4:AN31" si="7">AK4/AM4</f>
        <v>0.22222222222222221</v>
      </c>
      <c r="AO4" s="90">
        <f>AL4/AM4</f>
        <v>0.77777777777777779</v>
      </c>
      <c r="AP4" s="78">
        <v>2</v>
      </c>
      <c r="AQ4" s="78">
        <v>6</v>
      </c>
      <c r="AR4" s="78">
        <f>SUM(AP4:AQ4)</f>
        <v>8</v>
      </c>
      <c r="AS4" s="72">
        <f t="shared" ref="AS4:AS31" si="8">AP4/AR4</f>
        <v>0.25</v>
      </c>
      <c r="AT4" s="91">
        <f>AQ4/AR4</f>
        <v>0.75</v>
      </c>
      <c r="AU4" s="78">
        <v>1</v>
      </c>
      <c r="AV4" s="78">
        <v>7</v>
      </c>
      <c r="AW4" s="78">
        <f>SUM(AU4:AV4)</f>
        <v>8</v>
      </c>
      <c r="AX4" s="72">
        <f t="shared" ref="AX4:AX31" si="9">AU4/AW4</f>
        <v>0.125</v>
      </c>
      <c r="AY4" s="91">
        <f>AV4/AW4</f>
        <v>0.875</v>
      </c>
    </row>
    <row r="5" spans="1:51" ht="18" customHeight="1" x14ac:dyDescent="0.3">
      <c r="A5" s="79" t="s">
        <v>238</v>
      </c>
      <c r="B5" s="65">
        <v>2</v>
      </c>
      <c r="C5" s="65">
        <v>2</v>
      </c>
      <c r="D5" s="65">
        <f>SUM(B5:C5)</f>
        <v>4</v>
      </c>
      <c r="E5" s="33">
        <f t="shared" si="0"/>
        <v>0.5</v>
      </c>
      <c r="F5" s="86">
        <f t="shared" ref="F5:F43" si="10">C5/D5</f>
        <v>0.5</v>
      </c>
      <c r="G5" s="65">
        <v>2</v>
      </c>
      <c r="H5" s="65">
        <v>3</v>
      </c>
      <c r="I5" s="65">
        <f>SUM(G5:H5)</f>
        <v>5</v>
      </c>
      <c r="J5" s="33">
        <f t="shared" si="1"/>
        <v>0.4</v>
      </c>
      <c r="K5" s="86">
        <f t="shared" ref="K5:K43" si="11">H5/I5</f>
        <v>0.6</v>
      </c>
      <c r="L5" s="65">
        <v>2</v>
      </c>
      <c r="M5" s="65">
        <v>3</v>
      </c>
      <c r="N5" s="65">
        <f>SUM(L5:M5)</f>
        <v>5</v>
      </c>
      <c r="O5" s="33">
        <f t="shared" si="2"/>
        <v>0.4</v>
      </c>
      <c r="P5" s="86">
        <f t="shared" ref="P5:P43" si="12">M5/N5</f>
        <v>0.6</v>
      </c>
      <c r="Q5" s="65">
        <v>2</v>
      </c>
      <c r="R5" s="65">
        <v>3</v>
      </c>
      <c r="S5" s="65">
        <f>SUM(Q5:R5)</f>
        <v>5</v>
      </c>
      <c r="T5" s="33">
        <f t="shared" si="3"/>
        <v>0.4</v>
      </c>
      <c r="U5" s="86">
        <f t="shared" ref="U5:U43" si="13">R5/S5</f>
        <v>0.6</v>
      </c>
      <c r="V5" s="65">
        <v>2</v>
      </c>
      <c r="W5" s="65">
        <v>3</v>
      </c>
      <c r="X5" s="65">
        <f>SUM(V5:W5)</f>
        <v>5</v>
      </c>
      <c r="Y5" s="33">
        <f t="shared" si="4"/>
        <v>0.4</v>
      </c>
      <c r="Z5" s="86">
        <f t="shared" ref="Z5:Z43" si="14">W5/X5</f>
        <v>0.6</v>
      </c>
      <c r="AA5" s="65">
        <v>1</v>
      </c>
      <c r="AB5" s="65">
        <v>3</v>
      </c>
      <c r="AC5" s="65">
        <f>SUM(AA5:AB5)</f>
        <v>4</v>
      </c>
      <c r="AD5" s="33">
        <f t="shared" si="5"/>
        <v>0.25</v>
      </c>
      <c r="AE5" s="86">
        <f t="shared" ref="AE5:AE43" si="15">AB5/AC5</f>
        <v>0.75</v>
      </c>
      <c r="AF5" s="65">
        <v>1</v>
      </c>
      <c r="AG5" s="65">
        <v>3</v>
      </c>
      <c r="AH5" s="65">
        <f>SUM(AF5:AG5)</f>
        <v>4</v>
      </c>
      <c r="AI5" s="33">
        <f t="shared" si="6"/>
        <v>0.25</v>
      </c>
      <c r="AJ5" s="86">
        <f t="shared" ref="AJ5:AJ43" si="16">AG5/AH5</f>
        <v>0.75</v>
      </c>
      <c r="AK5" s="65">
        <v>1</v>
      </c>
      <c r="AL5" s="65">
        <v>3</v>
      </c>
      <c r="AM5" s="65">
        <f>SUM(AK5:AL5)</f>
        <v>4</v>
      </c>
      <c r="AN5" s="33">
        <f t="shared" si="7"/>
        <v>0.25</v>
      </c>
      <c r="AO5" s="86">
        <f t="shared" ref="AO5:AO43" si="17">AL5/AM5</f>
        <v>0.75</v>
      </c>
      <c r="AP5" s="65">
        <v>1</v>
      </c>
      <c r="AQ5" s="65">
        <v>3</v>
      </c>
      <c r="AR5" s="65">
        <f>SUM(AP5:AQ5)</f>
        <v>4</v>
      </c>
      <c r="AS5" s="33">
        <f t="shared" si="8"/>
        <v>0.25</v>
      </c>
      <c r="AT5" s="87">
        <f t="shared" ref="AT5:AT31" si="18">AQ5/AR5</f>
        <v>0.75</v>
      </c>
      <c r="AU5" s="65">
        <v>1</v>
      </c>
      <c r="AV5" s="65">
        <v>2</v>
      </c>
      <c r="AW5" s="65">
        <f>SUM(AU5:AV5)</f>
        <v>3</v>
      </c>
      <c r="AX5" s="33">
        <f t="shared" si="9"/>
        <v>0.33333333333333331</v>
      </c>
      <c r="AY5" s="87">
        <f t="shared" ref="AY5:AY31" si="19">AV5/AW5</f>
        <v>0.66666666666666663</v>
      </c>
    </row>
    <row r="6" spans="1:51" ht="18" customHeight="1" x14ac:dyDescent="0.3">
      <c r="A6" s="79" t="s">
        <v>239</v>
      </c>
      <c r="B6" s="65">
        <v>0</v>
      </c>
      <c r="C6" s="65">
        <v>2</v>
      </c>
      <c r="D6" s="65">
        <f>SUM(B6:C6)</f>
        <v>2</v>
      </c>
      <c r="E6" s="33">
        <f t="shared" si="0"/>
        <v>0</v>
      </c>
      <c r="F6" s="86">
        <f t="shared" si="10"/>
        <v>1</v>
      </c>
      <c r="G6" s="65">
        <v>0</v>
      </c>
      <c r="H6" s="65">
        <v>2</v>
      </c>
      <c r="I6" s="65">
        <f>SUM(G6:H6)</f>
        <v>2</v>
      </c>
      <c r="J6" s="33">
        <f t="shared" si="1"/>
        <v>0</v>
      </c>
      <c r="K6" s="86">
        <f t="shared" si="11"/>
        <v>1</v>
      </c>
      <c r="L6" s="65">
        <v>0</v>
      </c>
      <c r="M6" s="65">
        <v>2</v>
      </c>
      <c r="N6" s="65">
        <f>SUM(L6:M6)</f>
        <v>2</v>
      </c>
      <c r="O6" s="33">
        <f t="shared" si="2"/>
        <v>0</v>
      </c>
      <c r="P6" s="86">
        <f t="shared" si="12"/>
        <v>1</v>
      </c>
      <c r="Q6" s="65">
        <v>0</v>
      </c>
      <c r="R6" s="65">
        <v>3</v>
      </c>
      <c r="S6" s="65">
        <f>SUM(Q6:R6)</f>
        <v>3</v>
      </c>
      <c r="T6" s="33">
        <f t="shared" si="3"/>
        <v>0</v>
      </c>
      <c r="U6" s="86">
        <f t="shared" si="13"/>
        <v>1</v>
      </c>
      <c r="V6" s="65">
        <v>0</v>
      </c>
      <c r="W6" s="65">
        <v>2</v>
      </c>
      <c r="X6" s="65">
        <f>SUM(V6:W6)</f>
        <v>2</v>
      </c>
      <c r="Y6" s="33">
        <f t="shared" si="4"/>
        <v>0</v>
      </c>
      <c r="Z6" s="86">
        <f t="shared" si="14"/>
        <v>1</v>
      </c>
      <c r="AA6" s="65">
        <v>0</v>
      </c>
      <c r="AB6" s="65">
        <v>2</v>
      </c>
      <c r="AC6" s="65">
        <f>SUM(AA6:AB6)</f>
        <v>2</v>
      </c>
      <c r="AD6" s="33">
        <f t="shared" si="5"/>
        <v>0</v>
      </c>
      <c r="AE6" s="86">
        <f t="shared" si="15"/>
        <v>1</v>
      </c>
      <c r="AF6" s="65">
        <v>0</v>
      </c>
      <c r="AG6" s="65">
        <v>1</v>
      </c>
      <c r="AH6" s="65">
        <f>SUM(AF6:AG6)</f>
        <v>1</v>
      </c>
      <c r="AI6" s="33">
        <f t="shared" si="6"/>
        <v>0</v>
      </c>
      <c r="AJ6" s="86">
        <f t="shared" si="16"/>
        <v>1</v>
      </c>
      <c r="AK6" s="65">
        <v>0</v>
      </c>
      <c r="AL6" s="65">
        <v>3</v>
      </c>
      <c r="AM6" s="65">
        <f>SUM(AK6:AL6)</f>
        <v>3</v>
      </c>
      <c r="AN6" s="33">
        <f t="shared" si="7"/>
        <v>0</v>
      </c>
      <c r="AO6" s="86">
        <f t="shared" si="17"/>
        <v>1</v>
      </c>
      <c r="AP6" s="65">
        <v>1</v>
      </c>
      <c r="AQ6" s="65">
        <v>3</v>
      </c>
      <c r="AR6" s="65">
        <f>SUM(AP6:AQ6)</f>
        <v>4</v>
      </c>
      <c r="AS6" s="33">
        <f t="shared" si="8"/>
        <v>0.25</v>
      </c>
      <c r="AT6" s="87">
        <f t="shared" si="18"/>
        <v>0.75</v>
      </c>
      <c r="AU6" s="65">
        <v>2</v>
      </c>
      <c r="AV6" s="65">
        <v>2</v>
      </c>
      <c r="AW6" s="65">
        <f>SUM(AU6:AV6)</f>
        <v>4</v>
      </c>
      <c r="AX6" s="33">
        <f t="shared" si="9"/>
        <v>0.5</v>
      </c>
      <c r="AY6" s="87">
        <f t="shared" si="19"/>
        <v>0.5</v>
      </c>
    </row>
    <row r="7" spans="1:51" s="6" customFormat="1" ht="18" customHeight="1" x14ac:dyDescent="0.3">
      <c r="A7" s="79" t="s">
        <v>96</v>
      </c>
      <c r="B7" s="65">
        <f>SUM(B4:B6)</f>
        <v>3</v>
      </c>
      <c r="C7" s="65">
        <f>SUM(C4:C6)</f>
        <v>12</v>
      </c>
      <c r="D7" s="65">
        <f>SUM(D4:D6)</f>
        <v>15</v>
      </c>
      <c r="E7" s="56">
        <f t="shared" si="0"/>
        <v>0.2</v>
      </c>
      <c r="F7" s="86">
        <f t="shared" si="10"/>
        <v>0.8</v>
      </c>
      <c r="G7" s="65">
        <f>SUM(G4:G6)</f>
        <v>3</v>
      </c>
      <c r="H7" s="65">
        <f>SUM(H4:H6)</f>
        <v>12</v>
      </c>
      <c r="I7" s="65">
        <f>SUM(I4:I6)</f>
        <v>15</v>
      </c>
      <c r="J7" s="56">
        <f t="shared" si="1"/>
        <v>0.2</v>
      </c>
      <c r="K7" s="86">
        <f t="shared" si="11"/>
        <v>0.8</v>
      </c>
      <c r="L7" s="65">
        <f>SUM(L4:L6)</f>
        <v>3</v>
      </c>
      <c r="M7" s="65">
        <f>SUM(M4:M6)</f>
        <v>12</v>
      </c>
      <c r="N7" s="65">
        <f>SUM(N4:N6)</f>
        <v>15</v>
      </c>
      <c r="O7" s="56">
        <f t="shared" si="2"/>
        <v>0.2</v>
      </c>
      <c r="P7" s="86">
        <f t="shared" si="12"/>
        <v>0.8</v>
      </c>
      <c r="Q7" s="65">
        <v>3</v>
      </c>
      <c r="R7" s="65">
        <v>13</v>
      </c>
      <c r="S7" s="65">
        <f>Q7+R7</f>
        <v>16</v>
      </c>
      <c r="T7" s="56">
        <f t="shared" si="3"/>
        <v>0.1875</v>
      </c>
      <c r="U7" s="86">
        <f t="shared" si="13"/>
        <v>0.8125</v>
      </c>
      <c r="V7" s="65">
        <v>3</v>
      </c>
      <c r="W7" s="65">
        <v>12</v>
      </c>
      <c r="X7" s="65">
        <f>V7+W7</f>
        <v>15</v>
      </c>
      <c r="Y7" s="56">
        <f t="shared" si="4"/>
        <v>0.2</v>
      </c>
      <c r="Z7" s="86">
        <f t="shared" si="14"/>
        <v>0.8</v>
      </c>
      <c r="AA7" s="65">
        <v>3</v>
      </c>
      <c r="AB7" s="65">
        <v>12</v>
      </c>
      <c r="AC7" s="65">
        <f>AA7+AB7</f>
        <v>15</v>
      </c>
      <c r="AD7" s="56">
        <f t="shared" si="5"/>
        <v>0.2</v>
      </c>
      <c r="AE7" s="86">
        <f t="shared" si="15"/>
        <v>0.8</v>
      </c>
      <c r="AF7" s="65">
        <v>3</v>
      </c>
      <c r="AG7" s="65">
        <v>11</v>
      </c>
      <c r="AH7" s="65">
        <f>AF7+AG7</f>
        <v>14</v>
      </c>
      <c r="AI7" s="56">
        <f t="shared" si="6"/>
        <v>0.21428571428571427</v>
      </c>
      <c r="AJ7" s="86">
        <f t="shared" si="16"/>
        <v>0.7857142857142857</v>
      </c>
      <c r="AK7" s="65">
        <f>SUM(AK4:AK6)</f>
        <v>3</v>
      </c>
      <c r="AL7" s="65">
        <f>SUM(AL4:AL6)</f>
        <v>13</v>
      </c>
      <c r="AM7" s="65">
        <f>AK7+AL7</f>
        <v>16</v>
      </c>
      <c r="AN7" s="56">
        <f t="shared" si="7"/>
        <v>0.1875</v>
      </c>
      <c r="AO7" s="86">
        <f t="shared" si="17"/>
        <v>0.8125</v>
      </c>
      <c r="AP7" s="65">
        <f>SUM(AP4:AP6)</f>
        <v>4</v>
      </c>
      <c r="AQ7" s="65">
        <f>SUM(AQ4:AQ6)</f>
        <v>12</v>
      </c>
      <c r="AR7" s="65">
        <f>AP7+AQ7</f>
        <v>16</v>
      </c>
      <c r="AS7" s="56">
        <f t="shared" si="8"/>
        <v>0.25</v>
      </c>
      <c r="AT7" s="87">
        <f t="shared" si="18"/>
        <v>0.75</v>
      </c>
      <c r="AU7" s="65">
        <v>5</v>
      </c>
      <c r="AV7" s="65">
        <v>12</v>
      </c>
      <c r="AW7" s="65">
        <f>AU7+AV7</f>
        <v>17</v>
      </c>
      <c r="AX7" s="56">
        <f t="shared" si="9"/>
        <v>0.29411764705882354</v>
      </c>
      <c r="AY7" s="87">
        <f t="shared" si="19"/>
        <v>0.70588235294117652</v>
      </c>
    </row>
    <row r="8" spans="1:51" ht="18" customHeight="1" x14ac:dyDescent="0.3">
      <c r="A8" s="79" t="s">
        <v>240</v>
      </c>
      <c r="B8" s="65">
        <v>10</v>
      </c>
      <c r="C8" s="65">
        <v>28</v>
      </c>
      <c r="D8" s="65">
        <f>SUM(B8:C8)</f>
        <v>38</v>
      </c>
      <c r="E8" s="33">
        <f t="shared" si="0"/>
        <v>0.26315789473684209</v>
      </c>
      <c r="F8" s="86">
        <f t="shared" si="10"/>
        <v>0.73684210526315785</v>
      </c>
      <c r="G8" s="65">
        <v>9</v>
      </c>
      <c r="H8" s="65">
        <v>29</v>
      </c>
      <c r="I8" s="65">
        <f>SUM(G8:H8)</f>
        <v>38</v>
      </c>
      <c r="J8" s="33">
        <f t="shared" si="1"/>
        <v>0.23684210526315788</v>
      </c>
      <c r="K8" s="86">
        <f t="shared" si="11"/>
        <v>0.76315789473684215</v>
      </c>
      <c r="L8" s="65">
        <v>9</v>
      </c>
      <c r="M8" s="65">
        <v>30</v>
      </c>
      <c r="N8" s="65">
        <f>SUM(L8:M8)</f>
        <v>39</v>
      </c>
      <c r="O8" s="33">
        <f t="shared" si="2"/>
        <v>0.23076923076923078</v>
      </c>
      <c r="P8" s="86">
        <f t="shared" si="12"/>
        <v>0.76923076923076927</v>
      </c>
      <c r="Q8" s="65">
        <v>9</v>
      </c>
      <c r="R8" s="65">
        <v>31</v>
      </c>
      <c r="S8" s="65">
        <f>SUM(Q8:R8)</f>
        <v>40</v>
      </c>
      <c r="T8" s="33">
        <f t="shared" si="3"/>
        <v>0.22500000000000001</v>
      </c>
      <c r="U8" s="86">
        <f t="shared" si="13"/>
        <v>0.77500000000000002</v>
      </c>
      <c r="V8" s="65">
        <v>10</v>
      </c>
      <c r="W8" s="65">
        <v>30</v>
      </c>
      <c r="X8" s="65">
        <f>SUM(V8:W8)</f>
        <v>40</v>
      </c>
      <c r="Y8" s="33">
        <f t="shared" si="4"/>
        <v>0.25</v>
      </c>
      <c r="Z8" s="86">
        <f t="shared" si="14"/>
        <v>0.75</v>
      </c>
      <c r="AA8" s="65">
        <v>10</v>
      </c>
      <c r="AB8" s="65">
        <v>28</v>
      </c>
      <c r="AC8" s="65">
        <f>SUM(AA8:AB8)</f>
        <v>38</v>
      </c>
      <c r="AD8" s="33">
        <f t="shared" si="5"/>
        <v>0.26315789473684209</v>
      </c>
      <c r="AE8" s="86">
        <f t="shared" si="15"/>
        <v>0.73684210526315785</v>
      </c>
      <c r="AF8" s="65">
        <v>11</v>
      </c>
      <c r="AG8" s="65">
        <v>29</v>
      </c>
      <c r="AH8" s="65">
        <f>SUM(AF8:AG8)</f>
        <v>40</v>
      </c>
      <c r="AI8" s="33">
        <f t="shared" si="6"/>
        <v>0.27500000000000002</v>
      </c>
      <c r="AJ8" s="86">
        <f t="shared" si="16"/>
        <v>0.72499999999999998</v>
      </c>
      <c r="AK8" s="65">
        <v>10</v>
      </c>
      <c r="AL8" s="65">
        <v>29</v>
      </c>
      <c r="AM8" s="65">
        <f>SUM(AK8:AL8)</f>
        <v>39</v>
      </c>
      <c r="AN8" s="33">
        <f t="shared" si="7"/>
        <v>0.25641025641025639</v>
      </c>
      <c r="AO8" s="86">
        <f t="shared" si="17"/>
        <v>0.74358974358974361</v>
      </c>
      <c r="AP8" s="65">
        <v>8</v>
      </c>
      <c r="AQ8" s="65">
        <v>29</v>
      </c>
      <c r="AR8" s="65">
        <f>SUM(AP8:AQ8)</f>
        <v>37</v>
      </c>
      <c r="AS8" s="33">
        <f t="shared" si="8"/>
        <v>0.21621621621621623</v>
      </c>
      <c r="AT8" s="87">
        <f t="shared" si="18"/>
        <v>0.78378378378378377</v>
      </c>
      <c r="AU8" s="65">
        <v>7</v>
      </c>
      <c r="AV8" s="65">
        <v>26</v>
      </c>
      <c r="AW8" s="65">
        <f>SUM(AU8:AV8)</f>
        <v>33</v>
      </c>
      <c r="AX8" s="33">
        <f t="shared" si="9"/>
        <v>0.21212121212121213</v>
      </c>
      <c r="AY8" s="87">
        <f t="shared" si="19"/>
        <v>0.78787878787878785</v>
      </c>
    </row>
    <row r="9" spans="1:51" ht="18" customHeight="1" x14ac:dyDescent="0.3">
      <c r="A9" s="79" t="s">
        <v>241</v>
      </c>
      <c r="B9" s="65">
        <v>1</v>
      </c>
      <c r="C9" s="65">
        <v>5</v>
      </c>
      <c r="D9" s="65">
        <f>SUM(B9:C9)</f>
        <v>6</v>
      </c>
      <c r="E9" s="33">
        <f t="shared" si="0"/>
        <v>0.16666666666666666</v>
      </c>
      <c r="F9" s="86">
        <f t="shared" si="10"/>
        <v>0.83333333333333337</v>
      </c>
      <c r="G9" s="65">
        <v>1</v>
      </c>
      <c r="H9" s="65">
        <v>5</v>
      </c>
      <c r="I9" s="65">
        <f>SUM(G9:H9)</f>
        <v>6</v>
      </c>
      <c r="J9" s="33">
        <f t="shared" si="1"/>
        <v>0.16666666666666666</v>
      </c>
      <c r="K9" s="86">
        <f t="shared" si="11"/>
        <v>0.83333333333333337</v>
      </c>
      <c r="L9" s="65">
        <v>1</v>
      </c>
      <c r="M9" s="65">
        <v>7</v>
      </c>
      <c r="N9" s="65">
        <f>SUM(L9:M9)</f>
        <v>8</v>
      </c>
      <c r="O9" s="33">
        <f t="shared" si="2"/>
        <v>0.125</v>
      </c>
      <c r="P9" s="86">
        <f t="shared" si="12"/>
        <v>0.875</v>
      </c>
      <c r="Q9" s="65">
        <v>1</v>
      </c>
      <c r="R9" s="65">
        <v>5</v>
      </c>
      <c r="S9" s="65">
        <f>SUM(Q9:R9)</f>
        <v>6</v>
      </c>
      <c r="T9" s="33">
        <f t="shared" si="3"/>
        <v>0.16666666666666666</v>
      </c>
      <c r="U9" s="86">
        <f t="shared" si="13"/>
        <v>0.83333333333333337</v>
      </c>
      <c r="V9" s="65">
        <v>1</v>
      </c>
      <c r="W9" s="65">
        <v>5</v>
      </c>
      <c r="X9" s="65">
        <f>SUM(V9:W9)</f>
        <v>6</v>
      </c>
      <c r="Y9" s="33">
        <f t="shared" si="4"/>
        <v>0.16666666666666666</v>
      </c>
      <c r="Z9" s="86">
        <f t="shared" si="14"/>
        <v>0.83333333333333337</v>
      </c>
      <c r="AA9" s="65">
        <v>2</v>
      </c>
      <c r="AB9" s="65">
        <v>6</v>
      </c>
      <c r="AC9" s="65">
        <f>SUM(AA9:AB9)</f>
        <v>8</v>
      </c>
      <c r="AD9" s="33">
        <f t="shared" si="5"/>
        <v>0.25</v>
      </c>
      <c r="AE9" s="86">
        <f t="shared" si="15"/>
        <v>0.75</v>
      </c>
      <c r="AF9" s="65">
        <v>3</v>
      </c>
      <c r="AG9" s="65">
        <v>5</v>
      </c>
      <c r="AH9" s="65">
        <f>SUM(AF9:AG9)</f>
        <v>8</v>
      </c>
      <c r="AI9" s="33">
        <f t="shared" si="6"/>
        <v>0.375</v>
      </c>
      <c r="AJ9" s="86">
        <f t="shared" si="16"/>
        <v>0.625</v>
      </c>
      <c r="AK9" s="65">
        <v>4</v>
      </c>
      <c r="AL9" s="65">
        <v>5</v>
      </c>
      <c r="AM9" s="65">
        <f>SUM(AK9:AL9)</f>
        <v>9</v>
      </c>
      <c r="AN9" s="33">
        <f t="shared" si="7"/>
        <v>0.44444444444444442</v>
      </c>
      <c r="AO9" s="86">
        <f t="shared" si="17"/>
        <v>0.55555555555555558</v>
      </c>
      <c r="AP9" s="65">
        <v>4</v>
      </c>
      <c r="AQ9" s="65">
        <v>5</v>
      </c>
      <c r="AR9" s="65">
        <f>SUM(AP9:AQ9)</f>
        <v>9</v>
      </c>
      <c r="AS9" s="33">
        <f t="shared" si="8"/>
        <v>0.44444444444444442</v>
      </c>
      <c r="AT9" s="87">
        <f t="shared" si="18"/>
        <v>0.55555555555555558</v>
      </c>
      <c r="AU9" s="65">
        <v>5</v>
      </c>
      <c r="AV9" s="65">
        <v>6</v>
      </c>
      <c r="AW9" s="65">
        <f>SUM(AU9:AV9)</f>
        <v>11</v>
      </c>
      <c r="AX9" s="33">
        <f t="shared" si="9"/>
        <v>0.45454545454545453</v>
      </c>
      <c r="AY9" s="87">
        <f t="shared" si="19"/>
        <v>0.54545454545454541</v>
      </c>
    </row>
    <row r="10" spans="1:51" ht="18" customHeight="1" x14ac:dyDescent="0.3">
      <c r="A10" s="79" t="s">
        <v>242</v>
      </c>
      <c r="B10" s="65">
        <v>4</v>
      </c>
      <c r="C10" s="65">
        <v>3</v>
      </c>
      <c r="D10" s="65">
        <f>SUM(B10:C10)</f>
        <v>7</v>
      </c>
      <c r="E10" s="33">
        <f t="shared" si="0"/>
        <v>0.5714285714285714</v>
      </c>
      <c r="F10" s="86">
        <f t="shared" si="10"/>
        <v>0.42857142857142855</v>
      </c>
      <c r="G10" s="65">
        <v>6</v>
      </c>
      <c r="H10" s="65">
        <v>4</v>
      </c>
      <c r="I10" s="65">
        <f>SUM(G10:H10)</f>
        <v>10</v>
      </c>
      <c r="J10" s="33">
        <f t="shared" si="1"/>
        <v>0.6</v>
      </c>
      <c r="K10" s="86">
        <f t="shared" si="11"/>
        <v>0.4</v>
      </c>
      <c r="L10" s="65">
        <v>6</v>
      </c>
      <c r="M10" s="65">
        <v>4</v>
      </c>
      <c r="N10" s="65">
        <f>SUM(L10:M10)</f>
        <v>10</v>
      </c>
      <c r="O10" s="33">
        <f t="shared" si="2"/>
        <v>0.6</v>
      </c>
      <c r="P10" s="86">
        <f t="shared" si="12"/>
        <v>0.4</v>
      </c>
      <c r="Q10" s="65">
        <v>4</v>
      </c>
      <c r="R10" s="65">
        <v>4</v>
      </c>
      <c r="S10" s="65">
        <f>SUM(Q10:R10)</f>
        <v>8</v>
      </c>
      <c r="T10" s="33">
        <f t="shared" si="3"/>
        <v>0.5</v>
      </c>
      <c r="U10" s="86">
        <f t="shared" si="13"/>
        <v>0.5</v>
      </c>
      <c r="V10" s="65">
        <v>4</v>
      </c>
      <c r="W10" s="65">
        <v>5</v>
      </c>
      <c r="X10" s="65">
        <f>SUM(V10:W10)</f>
        <v>9</v>
      </c>
      <c r="Y10" s="33">
        <f t="shared" si="4"/>
        <v>0.44444444444444442</v>
      </c>
      <c r="Z10" s="86">
        <f t="shared" si="14"/>
        <v>0.55555555555555558</v>
      </c>
      <c r="AA10" s="65">
        <v>3</v>
      </c>
      <c r="AB10" s="65">
        <v>4</v>
      </c>
      <c r="AC10" s="65">
        <f>SUM(AA10:AB10)</f>
        <v>7</v>
      </c>
      <c r="AD10" s="33">
        <f t="shared" si="5"/>
        <v>0.42857142857142855</v>
      </c>
      <c r="AE10" s="86">
        <f t="shared" si="15"/>
        <v>0.5714285714285714</v>
      </c>
      <c r="AF10" s="65">
        <v>2</v>
      </c>
      <c r="AG10" s="65">
        <v>5</v>
      </c>
      <c r="AH10" s="65">
        <f>SUM(AF10:AG10)</f>
        <v>7</v>
      </c>
      <c r="AI10" s="33">
        <f t="shared" si="6"/>
        <v>0.2857142857142857</v>
      </c>
      <c r="AJ10" s="86">
        <f t="shared" si="16"/>
        <v>0.7142857142857143</v>
      </c>
      <c r="AK10" s="65">
        <v>3</v>
      </c>
      <c r="AL10" s="65">
        <v>5</v>
      </c>
      <c r="AM10" s="65">
        <f>SUM(AK10:AL10)</f>
        <v>8</v>
      </c>
      <c r="AN10" s="33">
        <f t="shared" si="7"/>
        <v>0.375</v>
      </c>
      <c r="AO10" s="86">
        <f t="shared" si="17"/>
        <v>0.625</v>
      </c>
      <c r="AP10" s="65">
        <v>3</v>
      </c>
      <c r="AQ10" s="65">
        <v>3</v>
      </c>
      <c r="AR10" s="65">
        <f>SUM(AP10:AQ10)</f>
        <v>6</v>
      </c>
      <c r="AS10" s="33">
        <f t="shared" si="8"/>
        <v>0.5</v>
      </c>
      <c r="AT10" s="87">
        <f t="shared" si="18"/>
        <v>0.5</v>
      </c>
      <c r="AU10" s="65">
        <v>4</v>
      </c>
      <c r="AV10" s="65">
        <v>4</v>
      </c>
      <c r="AW10" s="65">
        <f>SUM(AU10:AV10)</f>
        <v>8</v>
      </c>
      <c r="AX10" s="33">
        <f t="shared" si="9"/>
        <v>0.5</v>
      </c>
      <c r="AY10" s="87">
        <f t="shared" si="19"/>
        <v>0.5</v>
      </c>
    </row>
    <row r="11" spans="1:51" s="6" customFormat="1" ht="18" customHeight="1" x14ac:dyDescent="0.3">
      <c r="A11" s="79" t="s">
        <v>102</v>
      </c>
      <c r="B11" s="65">
        <f>SUM(B8:B10)</f>
        <v>15</v>
      </c>
      <c r="C11" s="65">
        <f>SUM(C8:C10)</f>
        <v>36</v>
      </c>
      <c r="D11" s="65">
        <f>SUM(D8:D10)</f>
        <v>51</v>
      </c>
      <c r="E11" s="56">
        <f t="shared" si="0"/>
        <v>0.29411764705882354</v>
      </c>
      <c r="F11" s="86">
        <f t="shared" si="10"/>
        <v>0.70588235294117652</v>
      </c>
      <c r="G11" s="65">
        <f>SUM(G8:G10)</f>
        <v>16</v>
      </c>
      <c r="H11" s="65">
        <f>SUM(H8:H10)</f>
        <v>38</v>
      </c>
      <c r="I11" s="65">
        <f>SUM(I8:I10)</f>
        <v>54</v>
      </c>
      <c r="J11" s="56">
        <f t="shared" si="1"/>
        <v>0.29629629629629628</v>
      </c>
      <c r="K11" s="86">
        <f t="shared" si="11"/>
        <v>0.70370370370370372</v>
      </c>
      <c r="L11" s="65">
        <f>SUM(L8:L10)</f>
        <v>16</v>
      </c>
      <c r="M11" s="65">
        <f>SUM(M8:M10)</f>
        <v>41</v>
      </c>
      <c r="N11" s="65">
        <f>SUM(N8:N10)</f>
        <v>57</v>
      </c>
      <c r="O11" s="56">
        <f t="shared" si="2"/>
        <v>0.2807017543859649</v>
      </c>
      <c r="P11" s="86">
        <f t="shared" si="12"/>
        <v>0.7192982456140351</v>
      </c>
      <c r="Q11" s="65">
        <v>14</v>
      </c>
      <c r="R11" s="65">
        <v>40</v>
      </c>
      <c r="S11" s="65">
        <f>Q11+R11</f>
        <v>54</v>
      </c>
      <c r="T11" s="56">
        <f t="shared" si="3"/>
        <v>0.25925925925925924</v>
      </c>
      <c r="U11" s="86">
        <f t="shared" si="13"/>
        <v>0.7407407407407407</v>
      </c>
      <c r="V11" s="65">
        <v>15</v>
      </c>
      <c r="W11" s="65">
        <v>40</v>
      </c>
      <c r="X11" s="65">
        <f>V11+W11</f>
        <v>55</v>
      </c>
      <c r="Y11" s="56">
        <f t="shared" si="4"/>
        <v>0.27272727272727271</v>
      </c>
      <c r="Z11" s="86">
        <f t="shared" si="14"/>
        <v>0.72727272727272729</v>
      </c>
      <c r="AA11" s="65">
        <v>15</v>
      </c>
      <c r="AB11" s="65">
        <v>38</v>
      </c>
      <c r="AC11" s="65">
        <f>AA11+AB11</f>
        <v>53</v>
      </c>
      <c r="AD11" s="56">
        <f t="shared" si="5"/>
        <v>0.28301886792452829</v>
      </c>
      <c r="AE11" s="86">
        <f t="shared" si="15"/>
        <v>0.71698113207547165</v>
      </c>
      <c r="AF11" s="65">
        <v>16</v>
      </c>
      <c r="AG11" s="65">
        <v>39</v>
      </c>
      <c r="AH11" s="65">
        <f>AF11+AG11</f>
        <v>55</v>
      </c>
      <c r="AI11" s="56">
        <f t="shared" si="6"/>
        <v>0.29090909090909089</v>
      </c>
      <c r="AJ11" s="86">
        <f t="shared" si="16"/>
        <v>0.70909090909090911</v>
      </c>
      <c r="AK11" s="65">
        <f>SUM(AK8:AK10)</f>
        <v>17</v>
      </c>
      <c r="AL11" s="65">
        <f>SUM(AL8:AL10)</f>
        <v>39</v>
      </c>
      <c r="AM11" s="65">
        <f>AK11+AL11</f>
        <v>56</v>
      </c>
      <c r="AN11" s="56">
        <f t="shared" si="7"/>
        <v>0.30357142857142855</v>
      </c>
      <c r="AO11" s="86">
        <f t="shared" si="17"/>
        <v>0.6964285714285714</v>
      </c>
      <c r="AP11" s="65">
        <f>SUM(AP8:AP10)</f>
        <v>15</v>
      </c>
      <c r="AQ11" s="65">
        <f>SUM(AQ8:AQ10)</f>
        <v>37</v>
      </c>
      <c r="AR11" s="65">
        <f>AP11+AQ11</f>
        <v>52</v>
      </c>
      <c r="AS11" s="56">
        <f t="shared" si="8"/>
        <v>0.28846153846153844</v>
      </c>
      <c r="AT11" s="87">
        <f t="shared" si="18"/>
        <v>0.71153846153846156</v>
      </c>
      <c r="AU11" s="65">
        <f>SUM(AU8:AU10)</f>
        <v>16</v>
      </c>
      <c r="AV11" s="65">
        <f>SUM(AV8:AV10)</f>
        <v>36</v>
      </c>
      <c r="AW11" s="65">
        <f>AU11+AV11</f>
        <v>52</v>
      </c>
      <c r="AX11" s="56">
        <f t="shared" si="9"/>
        <v>0.30769230769230771</v>
      </c>
      <c r="AY11" s="87">
        <f t="shared" si="19"/>
        <v>0.69230769230769229</v>
      </c>
    </row>
    <row r="12" spans="1:51" ht="18" customHeight="1" x14ac:dyDescent="0.3">
      <c r="A12" s="79" t="s">
        <v>243</v>
      </c>
      <c r="B12" s="65">
        <v>3</v>
      </c>
      <c r="C12" s="65">
        <v>45</v>
      </c>
      <c r="D12" s="65">
        <f>SUM(B12:C12)</f>
        <v>48</v>
      </c>
      <c r="E12" s="33">
        <f t="shared" si="0"/>
        <v>6.25E-2</v>
      </c>
      <c r="F12" s="86">
        <f t="shared" si="10"/>
        <v>0.9375</v>
      </c>
      <c r="G12" s="65">
        <v>2</v>
      </c>
      <c r="H12" s="65">
        <v>47</v>
      </c>
      <c r="I12" s="65">
        <f>SUM(G12:H12)</f>
        <v>49</v>
      </c>
      <c r="J12" s="33">
        <f t="shared" si="1"/>
        <v>4.0816326530612242E-2</v>
      </c>
      <c r="K12" s="86">
        <f t="shared" si="11"/>
        <v>0.95918367346938771</v>
      </c>
      <c r="L12" s="65">
        <v>2</v>
      </c>
      <c r="M12" s="65">
        <v>50</v>
      </c>
      <c r="N12" s="65">
        <f>SUM(L12:M12)</f>
        <v>52</v>
      </c>
      <c r="O12" s="33">
        <f t="shared" si="2"/>
        <v>3.8461538461538464E-2</v>
      </c>
      <c r="P12" s="86">
        <f t="shared" si="12"/>
        <v>0.96153846153846156</v>
      </c>
      <c r="Q12" s="65">
        <v>2</v>
      </c>
      <c r="R12" s="65">
        <v>50</v>
      </c>
      <c r="S12" s="65">
        <f>SUM(Q12:R12)</f>
        <v>52</v>
      </c>
      <c r="T12" s="33">
        <f t="shared" si="3"/>
        <v>3.8461538461538464E-2</v>
      </c>
      <c r="U12" s="86">
        <f t="shared" si="13"/>
        <v>0.96153846153846156</v>
      </c>
      <c r="V12" s="65">
        <v>3</v>
      </c>
      <c r="W12" s="65">
        <v>51</v>
      </c>
      <c r="X12" s="65">
        <f>SUM(V12:W12)</f>
        <v>54</v>
      </c>
      <c r="Y12" s="33">
        <f t="shared" si="4"/>
        <v>5.5555555555555552E-2</v>
      </c>
      <c r="Z12" s="86">
        <f t="shared" si="14"/>
        <v>0.94444444444444442</v>
      </c>
      <c r="AA12" s="65">
        <v>3</v>
      </c>
      <c r="AB12" s="65">
        <v>51</v>
      </c>
      <c r="AC12" s="65">
        <f>SUM(AA12:AB12)</f>
        <v>54</v>
      </c>
      <c r="AD12" s="33">
        <f t="shared" si="5"/>
        <v>5.5555555555555552E-2</v>
      </c>
      <c r="AE12" s="86">
        <f t="shared" si="15"/>
        <v>0.94444444444444442</v>
      </c>
      <c r="AF12" s="65">
        <v>3</v>
      </c>
      <c r="AG12" s="65">
        <v>51</v>
      </c>
      <c r="AH12" s="65">
        <f>SUM(AF12:AG12)</f>
        <v>54</v>
      </c>
      <c r="AI12" s="33">
        <f t="shared" si="6"/>
        <v>5.5555555555555552E-2</v>
      </c>
      <c r="AJ12" s="86">
        <f t="shared" si="16"/>
        <v>0.94444444444444442</v>
      </c>
      <c r="AK12" s="65">
        <v>3</v>
      </c>
      <c r="AL12" s="65">
        <v>53</v>
      </c>
      <c r="AM12" s="65">
        <f>SUM(AK12:AL12)</f>
        <v>56</v>
      </c>
      <c r="AN12" s="33">
        <f t="shared" si="7"/>
        <v>5.3571428571428568E-2</v>
      </c>
      <c r="AO12" s="86">
        <f t="shared" si="17"/>
        <v>0.9464285714285714</v>
      </c>
      <c r="AP12" s="65">
        <v>4</v>
      </c>
      <c r="AQ12" s="65">
        <v>54</v>
      </c>
      <c r="AR12" s="65">
        <f>SUM(AP12:AQ12)</f>
        <v>58</v>
      </c>
      <c r="AS12" s="33">
        <f t="shared" si="8"/>
        <v>6.8965517241379309E-2</v>
      </c>
      <c r="AT12" s="87">
        <f t="shared" si="18"/>
        <v>0.93103448275862066</v>
      </c>
      <c r="AU12" s="65">
        <v>4</v>
      </c>
      <c r="AV12" s="65">
        <v>54</v>
      </c>
      <c r="AW12" s="65">
        <f>SUM(AU12:AV12)</f>
        <v>58</v>
      </c>
      <c r="AX12" s="33">
        <f t="shared" si="9"/>
        <v>6.8965517241379309E-2</v>
      </c>
      <c r="AY12" s="87">
        <f t="shared" si="19"/>
        <v>0.93103448275862066</v>
      </c>
    </row>
    <row r="13" spans="1:51" ht="18" customHeight="1" x14ac:dyDescent="0.3">
      <c r="A13" s="79" t="s">
        <v>244</v>
      </c>
      <c r="B13" s="65">
        <v>4</v>
      </c>
      <c r="C13" s="65">
        <v>7</v>
      </c>
      <c r="D13" s="65">
        <f>SUM(B13:C13)</f>
        <v>11</v>
      </c>
      <c r="E13" s="33">
        <f t="shared" si="0"/>
        <v>0.36363636363636365</v>
      </c>
      <c r="F13" s="86">
        <f t="shared" si="10"/>
        <v>0.63636363636363635</v>
      </c>
      <c r="G13" s="65">
        <v>4</v>
      </c>
      <c r="H13" s="65">
        <v>12</v>
      </c>
      <c r="I13" s="65">
        <f>SUM(G13:H13)</f>
        <v>16</v>
      </c>
      <c r="J13" s="33">
        <f t="shared" si="1"/>
        <v>0.25</v>
      </c>
      <c r="K13" s="86">
        <f t="shared" si="11"/>
        <v>0.75</v>
      </c>
      <c r="L13" s="65">
        <v>5</v>
      </c>
      <c r="M13" s="65">
        <v>12</v>
      </c>
      <c r="N13" s="65">
        <f>SUM(L13:M13)</f>
        <v>17</v>
      </c>
      <c r="O13" s="33">
        <f t="shared" si="2"/>
        <v>0.29411764705882354</v>
      </c>
      <c r="P13" s="86">
        <f t="shared" si="12"/>
        <v>0.70588235294117652</v>
      </c>
      <c r="Q13" s="65">
        <v>5</v>
      </c>
      <c r="R13" s="65">
        <v>14</v>
      </c>
      <c r="S13" s="65">
        <f>SUM(Q13:R13)</f>
        <v>19</v>
      </c>
      <c r="T13" s="33">
        <f t="shared" si="3"/>
        <v>0.26315789473684209</v>
      </c>
      <c r="U13" s="86">
        <f t="shared" si="13"/>
        <v>0.73684210526315785</v>
      </c>
      <c r="V13" s="65">
        <v>3</v>
      </c>
      <c r="W13" s="65">
        <v>15</v>
      </c>
      <c r="X13" s="65">
        <f>SUM(V13:W13)</f>
        <v>18</v>
      </c>
      <c r="Y13" s="33">
        <f t="shared" si="4"/>
        <v>0.16666666666666666</v>
      </c>
      <c r="Z13" s="86">
        <f t="shared" si="14"/>
        <v>0.83333333333333337</v>
      </c>
      <c r="AA13" s="65">
        <v>3</v>
      </c>
      <c r="AB13" s="65">
        <v>16</v>
      </c>
      <c r="AC13" s="65">
        <f>SUM(AA13:AB13)</f>
        <v>19</v>
      </c>
      <c r="AD13" s="33">
        <f t="shared" si="5"/>
        <v>0.15789473684210525</v>
      </c>
      <c r="AE13" s="86">
        <f t="shared" si="15"/>
        <v>0.84210526315789469</v>
      </c>
      <c r="AF13" s="65">
        <v>4</v>
      </c>
      <c r="AG13" s="65">
        <v>17</v>
      </c>
      <c r="AH13" s="65">
        <f>SUM(AF13:AG13)</f>
        <v>21</v>
      </c>
      <c r="AI13" s="33">
        <f t="shared" si="6"/>
        <v>0.19047619047619047</v>
      </c>
      <c r="AJ13" s="86">
        <f t="shared" si="16"/>
        <v>0.80952380952380953</v>
      </c>
      <c r="AK13" s="65">
        <v>4</v>
      </c>
      <c r="AL13" s="65">
        <v>17</v>
      </c>
      <c r="AM13" s="65">
        <f>SUM(AK13:AL13)</f>
        <v>21</v>
      </c>
      <c r="AN13" s="33">
        <f t="shared" si="7"/>
        <v>0.19047619047619047</v>
      </c>
      <c r="AO13" s="86">
        <f t="shared" si="17"/>
        <v>0.80952380952380953</v>
      </c>
      <c r="AP13" s="65">
        <v>5</v>
      </c>
      <c r="AQ13" s="65">
        <v>16</v>
      </c>
      <c r="AR13" s="65">
        <f>SUM(AP13:AQ13)</f>
        <v>21</v>
      </c>
      <c r="AS13" s="33">
        <f t="shared" si="8"/>
        <v>0.23809523809523808</v>
      </c>
      <c r="AT13" s="87">
        <f t="shared" si="18"/>
        <v>0.76190476190476186</v>
      </c>
      <c r="AU13" s="65">
        <v>8</v>
      </c>
      <c r="AV13" s="65">
        <v>16</v>
      </c>
      <c r="AW13" s="65">
        <f>SUM(AU13:AV13)</f>
        <v>24</v>
      </c>
      <c r="AX13" s="33">
        <f t="shared" si="9"/>
        <v>0.33333333333333331</v>
      </c>
      <c r="AY13" s="87">
        <f t="shared" si="19"/>
        <v>0.66666666666666663</v>
      </c>
    </row>
    <row r="14" spans="1:51" ht="18" customHeight="1" x14ac:dyDescent="0.3">
      <c r="A14" s="79" t="s">
        <v>245</v>
      </c>
      <c r="B14" s="65">
        <v>4</v>
      </c>
      <c r="C14" s="65">
        <v>17</v>
      </c>
      <c r="D14" s="65">
        <f>SUM(B14:C14)</f>
        <v>21</v>
      </c>
      <c r="E14" s="33">
        <f t="shared" si="0"/>
        <v>0.19047619047619047</v>
      </c>
      <c r="F14" s="86">
        <f t="shared" si="10"/>
        <v>0.80952380952380953</v>
      </c>
      <c r="G14" s="65">
        <v>6</v>
      </c>
      <c r="H14" s="65">
        <v>14</v>
      </c>
      <c r="I14" s="65">
        <f>SUM(G14:H14)</f>
        <v>20</v>
      </c>
      <c r="J14" s="33">
        <f t="shared" si="1"/>
        <v>0.3</v>
      </c>
      <c r="K14" s="86">
        <f t="shared" si="11"/>
        <v>0.7</v>
      </c>
      <c r="L14" s="65">
        <v>6</v>
      </c>
      <c r="M14" s="65">
        <v>13</v>
      </c>
      <c r="N14" s="65">
        <f>SUM(L14:M14)</f>
        <v>19</v>
      </c>
      <c r="O14" s="33">
        <f t="shared" si="2"/>
        <v>0.31578947368421051</v>
      </c>
      <c r="P14" s="86">
        <f t="shared" si="12"/>
        <v>0.68421052631578949</v>
      </c>
      <c r="Q14" s="65">
        <v>5</v>
      </c>
      <c r="R14" s="65">
        <v>12</v>
      </c>
      <c r="S14" s="65">
        <f>SUM(Q14:R14)</f>
        <v>17</v>
      </c>
      <c r="T14" s="33">
        <f t="shared" si="3"/>
        <v>0.29411764705882354</v>
      </c>
      <c r="U14" s="86">
        <f t="shared" si="13"/>
        <v>0.70588235294117652</v>
      </c>
      <c r="V14" s="65">
        <v>9</v>
      </c>
      <c r="W14" s="65">
        <v>14</v>
      </c>
      <c r="X14" s="65">
        <f>SUM(V14:W14)</f>
        <v>23</v>
      </c>
      <c r="Y14" s="33">
        <f t="shared" si="4"/>
        <v>0.39130434782608697</v>
      </c>
      <c r="Z14" s="86">
        <f t="shared" si="14"/>
        <v>0.60869565217391308</v>
      </c>
      <c r="AA14" s="65">
        <v>6</v>
      </c>
      <c r="AB14" s="65">
        <v>12</v>
      </c>
      <c r="AC14" s="65">
        <f>SUM(AA14:AB14)</f>
        <v>18</v>
      </c>
      <c r="AD14" s="33">
        <f t="shared" si="5"/>
        <v>0.33333333333333331</v>
      </c>
      <c r="AE14" s="86">
        <f t="shared" si="15"/>
        <v>0.66666666666666663</v>
      </c>
      <c r="AF14" s="65">
        <v>6</v>
      </c>
      <c r="AG14" s="65">
        <v>9</v>
      </c>
      <c r="AH14" s="65">
        <f>SUM(AF14:AG14)</f>
        <v>15</v>
      </c>
      <c r="AI14" s="33">
        <f t="shared" si="6"/>
        <v>0.4</v>
      </c>
      <c r="AJ14" s="86">
        <f t="shared" si="16"/>
        <v>0.6</v>
      </c>
      <c r="AK14" s="65">
        <v>6</v>
      </c>
      <c r="AL14" s="65">
        <v>9</v>
      </c>
      <c r="AM14" s="65">
        <f>SUM(AK14:AL14)</f>
        <v>15</v>
      </c>
      <c r="AN14" s="33">
        <f t="shared" si="7"/>
        <v>0.4</v>
      </c>
      <c r="AO14" s="86">
        <f t="shared" si="17"/>
        <v>0.6</v>
      </c>
      <c r="AP14" s="65">
        <v>7</v>
      </c>
      <c r="AQ14" s="65">
        <v>9</v>
      </c>
      <c r="AR14" s="65">
        <f>SUM(AP14:AQ14)</f>
        <v>16</v>
      </c>
      <c r="AS14" s="33">
        <f t="shared" si="8"/>
        <v>0.4375</v>
      </c>
      <c r="AT14" s="87">
        <f t="shared" si="18"/>
        <v>0.5625</v>
      </c>
      <c r="AU14" s="65">
        <v>6</v>
      </c>
      <c r="AV14" s="65">
        <v>10</v>
      </c>
      <c r="AW14" s="65">
        <f>SUM(AU14:AV14)</f>
        <v>16</v>
      </c>
      <c r="AX14" s="33">
        <f t="shared" si="9"/>
        <v>0.375</v>
      </c>
      <c r="AY14" s="87">
        <f t="shared" si="19"/>
        <v>0.625</v>
      </c>
    </row>
    <row r="15" spans="1:51" s="6" customFormat="1" ht="18" customHeight="1" x14ac:dyDescent="0.3">
      <c r="A15" s="79" t="s">
        <v>107</v>
      </c>
      <c r="B15" s="65">
        <f>SUM(B12:B14)</f>
        <v>11</v>
      </c>
      <c r="C15" s="65">
        <f>SUM(C12:C14)</f>
        <v>69</v>
      </c>
      <c r="D15" s="65">
        <f>SUM(D12:D14)</f>
        <v>80</v>
      </c>
      <c r="E15" s="56">
        <f t="shared" si="0"/>
        <v>0.13750000000000001</v>
      </c>
      <c r="F15" s="86">
        <f t="shared" si="10"/>
        <v>0.86250000000000004</v>
      </c>
      <c r="G15" s="65">
        <f>SUM(G12:G14)</f>
        <v>12</v>
      </c>
      <c r="H15" s="65">
        <f>SUM(H12:H14)</f>
        <v>73</v>
      </c>
      <c r="I15" s="65">
        <f>SUM(I12:I14)</f>
        <v>85</v>
      </c>
      <c r="J15" s="56">
        <f t="shared" si="1"/>
        <v>0.14117647058823529</v>
      </c>
      <c r="K15" s="86">
        <f t="shared" si="11"/>
        <v>0.85882352941176465</v>
      </c>
      <c r="L15" s="65">
        <f>SUM(L12:L14)</f>
        <v>13</v>
      </c>
      <c r="M15" s="65">
        <f>SUM(M12:M14)</f>
        <v>75</v>
      </c>
      <c r="N15" s="65">
        <f>SUM(N12:N14)</f>
        <v>88</v>
      </c>
      <c r="O15" s="56">
        <f t="shared" si="2"/>
        <v>0.14772727272727273</v>
      </c>
      <c r="P15" s="86">
        <f t="shared" si="12"/>
        <v>0.85227272727272729</v>
      </c>
      <c r="Q15" s="65">
        <v>12</v>
      </c>
      <c r="R15" s="65">
        <v>76</v>
      </c>
      <c r="S15" s="65">
        <f>Q15+R15</f>
        <v>88</v>
      </c>
      <c r="T15" s="56">
        <f t="shared" si="3"/>
        <v>0.13636363636363635</v>
      </c>
      <c r="U15" s="86">
        <f t="shared" si="13"/>
        <v>0.86363636363636365</v>
      </c>
      <c r="V15" s="65">
        <v>15</v>
      </c>
      <c r="W15" s="65">
        <v>80</v>
      </c>
      <c r="X15" s="65">
        <v>95</v>
      </c>
      <c r="Y15" s="56">
        <f t="shared" si="4"/>
        <v>0.15789473684210525</v>
      </c>
      <c r="Z15" s="86">
        <f t="shared" si="14"/>
        <v>0.84210526315789469</v>
      </c>
      <c r="AA15" s="65">
        <v>12</v>
      </c>
      <c r="AB15" s="65">
        <v>79</v>
      </c>
      <c r="AC15" s="65">
        <f>AA15+AB15</f>
        <v>91</v>
      </c>
      <c r="AD15" s="56">
        <f t="shared" si="5"/>
        <v>0.13186813186813187</v>
      </c>
      <c r="AE15" s="86">
        <f t="shared" si="15"/>
        <v>0.86813186813186816</v>
      </c>
      <c r="AF15" s="65">
        <v>13</v>
      </c>
      <c r="AG15" s="65">
        <v>77</v>
      </c>
      <c r="AH15" s="65">
        <f>AF15+AG15</f>
        <v>90</v>
      </c>
      <c r="AI15" s="56">
        <f t="shared" si="6"/>
        <v>0.14444444444444443</v>
      </c>
      <c r="AJ15" s="86">
        <f t="shared" si="16"/>
        <v>0.85555555555555551</v>
      </c>
      <c r="AK15" s="65">
        <f>SUM(AK12:AK14)</f>
        <v>13</v>
      </c>
      <c r="AL15" s="65">
        <f>SUM(AL12:AL14)</f>
        <v>79</v>
      </c>
      <c r="AM15" s="65">
        <f>AK15+AL15</f>
        <v>92</v>
      </c>
      <c r="AN15" s="56">
        <f t="shared" si="7"/>
        <v>0.14130434782608695</v>
      </c>
      <c r="AO15" s="86">
        <f t="shared" si="17"/>
        <v>0.85869565217391308</v>
      </c>
      <c r="AP15" s="65">
        <f>SUM(AP12:AP14)</f>
        <v>16</v>
      </c>
      <c r="AQ15" s="65">
        <f>SUM(AQ12:AQ14)</f>
        <v>79</v>
      </c>
      <c r="AR15" s="65">
        <f>AP15+AQ15</f>
        <v>95</v>
      </c>
      <c r="AS15" s="56">
        <f t="shared" si="8"/>
        <v>0.16842105263157894</v>
      </c>
      <c r="AT15" s="87">
        <f t="shared" si="18"/>
        <v>0.83157894736842108</v>
      </c>
      <c r="AU15" s="65">
        <v>19</v>
      </c>
      <c r="AV15" s="65">
        <v>80</v>
      </c>
      <c r="AW15" s="65">
        <f>AU15+AV15</f>
        <v>99</v>
      </c>
      <c r="AX15" s="56">
        <f t="shared" si="9"/>
        <v>0.19191919191919191</v>
      </c>
      <c r="AY15" s="87">
        <f t="shared" si="19"/>
        <v>0.80808080808080807</v>
      </c>
    </row>
    <row r="16" spans="1:51" ht="18" customHeight="1" x14ac:dyDescent="0.3">
      <c r="A16" s="79" t="s">
        <v>246</v>
      </c>
      <c r="B16" s="65">
        <v>9</v>
      </c>
      <c r="C16" s="65">
        <v>79</v>
      </c>
      <c r="D16" s="65">
        <f>SUM(B16:C16)</f>
        <v>88</v>
      </c>
      <c r="E16" s="33">
        <f t="shared" si="0"/>
        <v>0.10227272727272728</v>
      </c>
      <c r="F16" s="86">
        <f t="shared" si="10"/>
        <v>0.89772727272727271</v>
      </c>
      <c r="G16" s="65">
        <v>9</v>
      </c>
      <c r="H16" s="65">
        <v>79</v>
      </c>
      <c r="I16" s="65">
        <f>SUM(G16:H16)</f>
        <v>88</v>
      </c>
      <c r="J16" s="33">
        <f t="shared" si="1"/>
        <v>0.10227272727272728</v>
      </c>
      <c r="K16" s="86">
        <f t="shared" si="11"/>
        <v>0.89772727272727271</v>
      </c>
      <c r="L16" s="65">
        <v>7</v>
      </c>
      <c r="M16" s="65">
        <v>82</v>
      </c>
      <c r="N16" s="65">
        <f>SUM(L16:M16)</f>
        <v>89</v>
      </c>
      <c r="O16" s="33">
        <f t="shared" si="2"/>
        <v>7.8651685393258425E-2</v>
      </c>
      <c r="P16" s="86">
        <f t="shared" si="12"/>
        <v>0.9213483146067416</v>
      </c>
      <c r="Q16" s="65">
        <v>7</v>
      </c>
      <c r="R16" s="65">
        <v>85</v>
      </c>
      <c r="S16" s="65">
        <f>SUM(Q16:R16)</f>
        <v>92</v>
      </c>
      <c r="T16" s="33">
        <f t="shared" si="3"/>
        <v>7.6086956521739135E-2</v>
      </c>
      <c r="U16" s="86">
        <f t="shared" si="13"/>
        <v>0.92391304347826086</v>
      </c>
      <c r="V16" s="65">
        <v>7</v>
      </c>
      <c r="W16" s="65">
        <v>83</v>
      </c>
      <c r="X16" s="65">
        <f>SUM(V16:W16)</f>
        <v>90</v>
      </c>
      <c r="Y16" s="33">
        <f t="shared" si="4"/>
        <v>7.7777777777777779E-2</v>
      </c>
      <c r="Z16" s="86">
        <f t="shared" si="14"/>
        <v>0.92222222222222228</v>
      </c>
      <c r="AA16" s="65">
        <v>8</v>
      </c>
      <c r="AB16" s="65">
        <v>78</v>
      </c>
      <c r="AC16" s="65">
        <f>SUM(AA16:AB16)</f>
        <v>86</v>
      </c>
      <c r="AD16" s="33">
        <f t="shared" si="5"/>
        <v>9.3023255813953487E-2</v>
      </c>
      <c r="AE16" s="86">
        <f t="shared" si="15"/>
        <v>0.90697674418604646</v>
      </c>
      <c r="AF16" s="65">
        <v>9</v>
      </c>
      <c r="AG16" s="65">
        <v>73</v>
      </c>
      <c r="AH16" s="65">
        <f>SUM(AF16:AG16)</f>
        <v>82</v>
      </c>
      <c r="AI16" s="33">
        <f t="shared" si="6"/>
        <v>0.10975609756097561</v>
      </c>
      <c r="AJ16" s="86">
        <f t="shared" si="16"/>
        <v>0.8902439024390244</v>
      </c>
      <c r="AK16" s="65">
        <v>10</v>
      </c>
      <c r="AL16" s="65">
        <v>79</v>
      </c>
      <c r="AM16" s="65">
        <f>SUM(AK16:AL16)</f>
        <v>89</v>
      </c>
      <c r="AN16" s="33">
        <f t="shared" si="7"/>
        <v>0.11235955056179775</v>
      </c>
      <c r="AO16" s="86">
        <f t="shared" si="17"/>
        <v>0.88764044943820219</v>
      </c>
      <c r="AP16" s="65">
        <v>10</v>
      </c>
      <c r="AQ16" s="65">
        <v>86</v>
      </c>
      <c r="AR16" s="65">
        <f>SUM(AP16:AQ16)</f>
        <v>96</v>
      </c>
      <c r="AS16" s="33">
        <f t="shared" si="8"/>
        <v>0.10416666666666667</v>
      </c>
      <c r="AT16" s="87">
        <f t="shared" si="18"/>
        <v>0.89583333333333337</v>
      </c>
      <c r="AU16" s="65">
        <v>12</v>
      </c>
      <c r="AV16" s="65">
        <v>85</v>
      </c>
      <c r="AW16" s="65">
        <f>SUM(AU16:AV16)</f>
        <v>97</v>
      </c>
      <c r="AX16" s="33">
        <f t="shared" si="9"/>
        <v>0.12371134020618557</v>
      </c>
      <c r="AY16" s="87">
        <f t="shared" si="19"/>
        <v>0.87628865979381443</v>
      </c>
    </row>
    <row r="17" spans="1:51" ht="18" customHeight="1" x14ac:dyDescent="0.3">
      <c r="A17" s="79" t="s">
        <v>247</v>
      </c>
      <c r="B17" s="65">
        <v>5</v>
      </c>
      <c r="C17" s="65">
        <v>49</v>
      </c>
      <c r="D17" s="65">
        <f>SUM(B17:C17)</f>
        <v>54</v>
      </c>
      <c r="E17" s="33">
        <f t="shared" si="0"/>
        <v>9.2592592592592587E-2</v>
      </c>
      <c r="F17" s="86">
        <f t="shared" si="10"/>
        <v>0.90740740740740744</v>
      </c>
      <c r="G17" s="65">
        <v>4</v>
      </c>
      <c r="H17" s="65">
        <v>48</v>
      </c>
      <c r="I17" s="65">
        <f>SUM(G17:H17)</f>
        <v>52</v>
      </c>
      <c r="J17" s="33">
        <f t="shared" si="1"/>
        <v>7.6923076923076927E-2</v>
      </c>
      <c r="K17" s="86">
        <f t="shared" si="11"/>
        <v>0.92307692307692313</v>
      </c>
      <c r="L17" s="65">
        <v>4</v>
      </c>
      <c r="M17" s="65">
        <v>47</v>
      </c>
      <c r="N17" s="65">
        <f>SUM(L17:M17)</f>
        <v>51</v>
      </c>
      <c r="O17" s="33">
        <f t="shared" si="2"/>
        <v>7.8431372549019607E-2</v>
      </c>
      <c r="P17" s="86">
        <f t="shared" si="12"/>
        <v>0.92156862745098034</v>
      </c>
      <c r="Q17" s="65">
        <v>6</v>
      </c>
      <c r="R17" s="65">
        <v>50</v>
      </c>
      <c r="S17" s="65">
        <f>SUM(Q17:R17)</f>
        <v>56</v>
      </c>
      <c r="T17" s="33">
        <f t="shared" si="3"/>
        <v>0.10714285714285714</v>
      </c>
      <c r="U17" s="86">
        <f t="shared" si="13"/>
        <v>0.8928571428571429</v>
      </c>
      <c r="V17" s="65">
        <v>12</v>
      </c>
      <c r="W17" s="65">
        <v>52</v>
      </c>
      <c r="X17" s="65">
        <f>SUM(V17:W17)</f>
        <v>64</v>
      </c>
      <c r="Y17" s="33">
        <f t="shared" si="4"/>
        <v>0.1875</v>
      </c>
      <c r="Z17" s="86">
        <f t="shared" si="14"/>
        <v>0.8125</v>
      </c>
      <c r="AA17" s="65">
        <v>12</v>
      </c>
      <c r="AB17" s="65">
        <v>51</v>
      </c>
      <c r="AC17" s="65">
        <f>SUM(AA17:AB17)</f>
        <v>63</v>
      </c>
      <c r="AD17" s="33">
        <f t="shared" si="5"/>
        <v>0.19047619047619047</v>
      </c>
      <c r="AE17" s="86">
        <f t="shared" si="15"/>
        <v>0.80952380952380953</v>
      </c>
      <c r="AF17" s="65">
        <v>13</v>
      </c>
      <c r="AG17" s="65">
        <v>52</v>
      </c>
      <c r="AH17" s="65">
        <f>SUM(AF17:AG17)</f>
        <v>65</v>
      </c>
      <c r="AI17" s="33">
        <f t="shared" si="6"/>
        <v>0.2</v>
      </c>
      <c r="AJ17" s="86">
        <f t="shared" si="16"/>
        <v>0.8</v>
      </c>
      <c r="AK17" s="65">
        <v>18</v>
      </c>
      <c r="AL17" s="65">
        <v>48</v>
      </c>
      <c r="AM17" s="65">
        <f>SUM(AK17:AL17)</f>
        <v>66</v>
      </c>
      <c r="AN17" s="33">
        <f t="shared" si="7"/>
        <v>0.27272727272727271</v>
      </c>
      <c r="AO17" s="86">
        <f t="shared" si="17"/>
        <v>0.72727272727272729</v>
      </c>
      <c r="AP17" s="65">
        <v>21</v>
      </c>
      <c r="AQ17" s="65">
        <v>47</v>
      </c>
      <c r="AR17" s="65">
        <f>SUM(AP17:AQ17)</f>
        <v>68</v>
      </c>
      <c r="AS17" s="33">
        <f t="shared" si="8"/>
        <v>0.30882352941176472</v>
      </c>
      <c r="AT17" s="87">
        <f t="shared" si="18"/>
        <v>0.69117647058823528</v>
      </c>
      <c r="AU17" s="65">
        <v>21</v>
      </c>
      <c r="AV17" s="65">
        <v>44</v>
      </c>
      <c r="AW17" s="65">
        <f>SUM(AU17:AV17)</f>
        <v>65</v>
      </c>
      <c r="AX17" s="33">
        <f t="shared" si="9"/>
        <v>0.32307692307692309</v>
      </c>
      <c r="AY17" s="87">
        <f t="shared" si="19"/>
        <v>0.67692307692307696</v>
      </c>
    </row>
    <row r="18" spans="1:51" ht="18" customHeight="1" x14ac:dyDescent="0.3">
      <c r="A18" s="79" t="s">
        <v>248</v>
      </c>
      <c r="B18" s="65">
        <v>12</v>
      </c>
      <c r="C18" s="65">
        <v>32</v>
      </c>
      <c r="D18" s="65">
        <f>SUM(B18:C18)</f>
        <v>44</v>
      </c>
      <c r="E18" s="33">
        <f t="shared" si="0"/>
        <v>0.27272727272727271</v>
      </c>
      <c r="F18" s="86">
        <f t="shared" si="10"/>
        <v>0.72727272727272729</v>
      </c>
      <c r="G18" s="65">
        <v>15</v>
      </c>
      <c r="H18" s="65">
        <v>35</v>
      </c>
      <c r="I18" s="65">
        <f>SUM(G18:H18)</f>
        <v>50</v>
      </c>
      <c r="J18" s="33">
        <f t="shared" si="1"/>
        <v>0.3</v>
      </c>
      <c r="K18" s="86">
        <f t="shared" si="11"/>
        <v>0.7</v>
      </c>
      <c r="L18" s="65">
        <v>16</v>
      </c>
      <c r="M18" s="65">
        <v>32</v>
      </c>
      <c r="N18" s="65">
        <f>SUM(L18:M18)</f>
        <v>48</v>
      </c>
      <c r="O18" s="33">
        <f t="shared" si="2"/>
        <v>0.33333333333333331</v>
      </c>
      <c r="P18" s="86">
        <f t="shared" si="12"/>
        <v>0.66666666666666663</v>
      </c>
      <c r="Q18" s="65">
        <v>15</v>
      </c>
      <c r="R18" s="65">
        <v>37</v>
      </c>
      <c r="S18" s="65">
        <f>SUM(Q18:R18)</f>
        <v>52</v>
      </c>
      <c r="T18" s="33">
        <f t="shared" si="3"/>
        <v>0.28846153846153844</v>
      </c>
      <c r="U18" s="86">
        <f t="shared" si="13"/>
        <v>0.71153846153846156</v>
      </c>
      <c r="V18" s="65">
        <v>14</v>
      </c>
      <c r="W18" s="65">
        <v>35</v>
      </c>
      <c r="X18" s="65">
        <f>SUM(V18:W18)</f>
        <v>49</v>
      </c>
      <c r="Y18" s="33">
        <f t="shared" si="4"/>
        <v>0.2857142857142857</v>
      </c>
      <c r="Z18" s="86">
        <f t="shared" si="14"/>
        <v>0.7142857142857143</v>
      </c>
      <c r="AA18" s="65">
        <v>23</v>
      </c>
      <c r="AB18" s="65">
        <v>35</v>
      </c>
      <c r="AC18" s="65">
        <f>SUM(AA18:AB18)</f>
        <v>58</v>
      </c>
      <c r="AD18" s="33">
        <f t="shared" si="5"/>
        <v>0.39655172413793105</v>
      </c>
      <c r="AE18" s="86">
        <f t="shared" si="15"/>
        <v>0.60344827586206895</v>
      </c>
      <c r="AF18" s="65">
        <v>22</v>
      </c>
      <c r="AG18" s="65">
        <v>34</v>
      </c>
      <c r="AH18" s="65">
        <f>SUM(AF18:AG18)</f>
        <v>56</v>
      </c>
      <c r="AI18" s="33">
        <f t="shared" si="6"/>
        <v>0.39285714285714285</v>
      </c>
      <c r="AJ18" s="86">
        <f t="shared" si="16"/>
        <v>0.6071428571428571</v>
      </c>
      <c r="AK18" s="65">
        <v>20</v>
      </c>
      <c r="AL18" s="65">
        <v>31</v>
      </c>
      <c r="AM18" s="65">
        <f>SUM(AK18:AL18)</f>
        <v>51</v>
      </c>
      <c r="AN18" s="33">
        <f t="shared" si="7"/>
        <v>0.39215686274509803</v>
      </c>
      <c r="AO18" s="86">
        <f t="shared" si="17"/>
        <v>0.60784313725490191</v>
      </c>
      <c r="AP18" s="65">
        <v>19</v>
      </c>
      <c r="AQ18" s="65">
        <v>26</v>
      </c>
      <c r="AR18" s="65">
        <f>SUM(AP18:AQ18)</f>
        <v>45</v>
      </c>
      <c r="AS18" s="33">
        <f t="shared" si="8"/>
        <v>0.42222222222222222</v>
      </c>
      <c r="AT18" s="87">
        <f t="shared" si="18"/>
        <v>0.57777777777777772</v>
      </c>
      <c r="AU18" s="65">
        <v>22</v>
      </c>
      <c r="AV18" s="65">
        <v>24</v>
      </c>
      <c r="AW18" s="65">
        <f>SUM(AU18:AV18)</f>
        <v>46</v>
      </c>
      <c r="AX18" s="33">
        <f t="shared" si="9"/>
        <v>0.47826086956521741</v>
      </c>
      <c r="AY18" s="87">
        <f t="shared" si="19"/>
        <v>0.52173913043478259</v>
      </c>
    </row>
    <row r="19" spans="1:51" s="6" customFormat="1" ht="18" customHeight="1" x14ac:dyDescent="0.3">
      <c r="A19" s="79" t="s">
        <v>112</v>
      </c>
      <c r="B19" s="65">
        <f>SUM(B16:B18)</f>
        <v>26</v>
      </c>
      <c r="C19" s="65">
        <f>SUM(C16:C18)</f>
        <v>160</v>
      </c>
      <c r="D19" s="65">
        <f>SUM(D16:D18)</f>
        <v>186</v>
      </c>
      <c r="E19" s="56">
        <f t="shared" si="0"/>
        <v>0.13978494623655913</v>
      </c>
      <c r="F19" s="86">
        <f t="shared" si="10"/>
        <v>0.86021505376344087</v>
      </c>
      <c r="G19" s="65">
        <f>SUM(G16:G18)</f>
        <v>28</v>
      </c>
      <c r="H19" s="65">
        <f>SUM(H16:H18)</f>
        <v>162</v>
      </c>
      <c r="I19" s="65">
        <f>SUM(I16:I18)</f>
        <v>190</v>
      </c>
      <c r="J19" s="56">
        <f t="shared" si="1"/>
        <v>0.14736842105263157</v>
      </c>
      <c r="K19" s="86">
        <f t="shared" si="11"/>
        <v>0.85263157894736841</v>
      </c>
      <c r="L19" s="65">
        <f>SUM(L16:L18)</f>
        <v>27</v>
      </c>
      <c r="M19" s="65">
        <f>SUM(M16:M18)</f>
        <v>161</v>
      </c>
      <c r="N19" s="65">
        <f>SUM(N16:N18)</f>
        <v>188</v>
      </c>
      <c r="O19" s="56">
        <f t="shared" si="2"/>
        <v>0.14361702127659576</v>
      </c>
      <c r="P19" s="86">
        <f t="shared" si="12"/>
        <v>0.8563829787234043</v>
      </c>
      <c r="Q19" s="65">
        <v>28</v>
      </c>
      <c r="R19" s="65">
        <v>172</v>
      </c>
      <c r="S19" s="65">
        <f>Q19+R19</f>
        <v>200</v>
      </c>
      <c r="T19" s="56">
        <f t="shared" si="3"/>
        <v>0.14000000000000001</v>
      </c>
      <c r="U19" s="86">
        <f t="shared" si="13"/>
        <v>0.86</v>
      </c>
      <c r="V19" s="65">
        <v>33</v>
      </c>
      <c r="W19" s="65">
        <v>170</v>
      </c>
      <c r="X19" s="65">
        <v>203</v>
      </c>
      <c r="Y19" s="56">
        <f t="shared" si="4"/>
        <v>0.1625615763546798</v>
      </c>
      <c r="Z19" s="86">
        <f t="shared" si="14"/>
        <v>0.83743842364532017</v>
      </c>
      <c r="AA19" s="65">
        <v>43</v>
      </c>
      <c r="AB19" s="65">
        <v>164</v>
      </c>
      <c r="AC19" s="65">
        <f>AA19+AB19</f>
        <v>207</v>
      </c>
      <c r="AD19" s="56">
        <f t="shared" si="5"/>
        <v>0.20772946859903382</v>
      </c>
      <c r="AE19" s="86">
        <f t="shared" si="15"/>
        <v>0.79227053140096615</v>
      </c>
      <c r="AF19" s="65">
        <v>44</v>
      </c>
      <c r="AG19" s="65">
        <v>159</v>
      </c>
      <c r="AH19" s="65">
        <f>AF19+AG19</f>
        <v>203</v>
      </c>
      <c r="AI19" s="56">
        <f t="shared" si="6"/>
        <v>0.21674876847290642</v>
      </c>
      <c r="AJ19" s="86">
        <f t="shared" si="16"/>
        <v>0.78325123152709364</v>
      </c>
      <c r="AK19" s="65">
        <f>SUM(AK16:AK18)</f>
        <v>48</v>
      </c>
      <c r="AL19" s="65">
        <f>SUM(AL16:AL18)</f>
        <v>158</v>
      </c>
      <c r="AM19" s="65">
        <f>AK19+AL19</f>
        <v>206</v>
      </c>
      <c r="AN19" s="56">
        <f t="shared" si="7"/>
        <v>0.23300970873786409</v>
      </c>
      <c r="AO19" s="86">
        <f t="shared" si="17"/>
        <v>0.76699029126213591</v>
      </c>
      <c r="AP19" s="65">
        <f>SUM(AP16:AP18)</f>
        <v>50</v>
      </c>
      <c r="AQ19" s="65">
        <f>SUM(AQ16:AQ18)</f>
        <v>159</v>
      </c>
      <c r="AR19" s="65">
        <f>AP19+AQ19</f>
        <v>209</v>
      </c>
      <c r="AS19" s="56">
        <f t="shared" si="8"/>
        <v>0.23923444976076555</v>
      </c>
      <c r="AT19" s="87">
        <f t="shared" si="18"/>
        <v>0.76076555023923442</v>
      </c>
      <c r="AU19" s="65">
        <f>SUM(AU16:AU18)</f>
        <v>55</v>
      </c>
      <c r="AV19" s="65">
        <f>SUM(AV16:AV18)</f>
        <v>153</v>
      </c>
      <c r="AW19" s="65">
        <f>AU19+AV19</f>
        <v>208</v>
      </c>
      <c r="AX19" s="56">
        <f t="shared" si="9"/>
        <v>0.26442307692307693</v>
      </c>
      <c r="AY19" s="87">
        <f t="shared" si="19"/>
        <v>0.73557692307692313</v>
      </c>
    </row>
    <row r="20" spans="1:51" ht="18" customHeight="1" x14ac:dyDescent="0.3">
      <c r="A20" s="79" t="s">
        <v>249</v>
      </c>
      <c r="B20" s="65">
        <v>4</v>
      </c>
      <c r="C20" s="65">
        <v>13</v>
      </c>
      <c r="D20" s="65">
        <f>SUM(B20:C20)</f>
        <v>17</v>
      </c>
      <c r="E20" s="33">
        <f t="shared" si="0"/>
        <v>0.23529411764705882</v>
      </c>
      <c r="F20" s="86">
        <f t="shared" si="10"/>
        <v>0.76470588235294112</v>
      </c>
      <c r="G20" s="65">
        <v>4</v>
      </c>
      <c r="H20" s="65">
        <v>12</v>
      </c>
      <c r="I20" s="65">
        <f>SUM(G20:H20)</f>
        <v>16</v>
      </c>
      <c r="J20" s="33">
        <f t="shared" si="1"/>
        <v>0.25</v>
      </c>
      <c r="K20" s="86">
        <f t="shared" si="11"/>
        <v>0.75</v>
      </c>
      <c r="L20" s="65">
        <v>4</v>
      </c>
      <c r="M20" s="65">
        <v>13</v>
      </c>
      <c r="N20" s="65">
        <f>SUM(L20:M20)</f>
        <v>17</v>
      </c>
      <c r="O20" s="33">
        <f t="shared" si="2"/>
        <v>0.23529411764705882</v>
      </c>
      <c r="P20" s="86">
        <f t="shared" si="12"/>
        <v>0.76470588235294112</v>
      </c>
      <c r="Q20" s="65">
        <v>3</v>
      </c>
      <c r="R20" s="65">
        <v>12</v>
      </c>
      <c r="S20" s="65">
        <f>SUM(Q20:R20)</f>
        <v>15</v>
      </c>
      <c r="T20" s="33">
        <f t="shared" si="3"/>
        <v>0.2</v>
      </c>
      <c r="U20" s="86">
        <f t="shared" si="13"/>
        <v>0.8</v>
      </c>
      <c r="V20" s="65">
        <v>4</v>
      </c>
      <c r="W20" s="65">
        <v>12</v>
      </c>
      <c r="X20" s="65">
        <f>SUM(V20:W20)</f>
        <v>16</v>
      </c>
      <c r="Y20" s="33">
        <f t="shared" si="4"/>
        <v>0.25</v>
      </c>
      <c r="Z20" s="86">
        <f t="shared" si="14"/>
        <v>0.75</v>
      </c>
      <c r="AA20" s="65">
        <v>4</v>
      </c>
      <c r="AB20" s="65">
        <v>12</v>
      </c>
      <c r="AC20" s="65">
        <v>16</v>
      </c>
      <c r="AD20" s="33">
        <f t="shared" si="5"/>
        <v>0.25</v>
      </c>
      <c r="AE20" s="86">
        <f t="shared" si="15"/>
        <v>0.75</v>
      </c>
      <c r="AF20" s="65">
        <v>3</v>
      </c>
      <c r="AG20" s="65">
        <v>12</v>
      </c>
      <c r="AH20" s="65">
        <f>SUM(AF20:AG20)</f>
        <v>15</v>
      </c>
      <c r="AI20" s="33">
        <f t="shared" si="6"/>
        <v>0.2</v>
      </c>
      <c r="AJ20" s="86">
        <f t="shared" si="16"/>
        <v>0.8</v>
      </c>
      <c r="AK20" s="65">
        <v>3</v>
      </c>
      <c r="AL20" s="65">
        <v>12</v>
      </c>
      <c r="AM20" s="65">
        <f>SUM(AK20:AL20)</f>
        <v>15</v>
      </c>
      <c r="AN20" s="33">
        <f t="shared" si="7"/>
        <v>0.2</v>
      </c>
      <c r="AO20" s="86">
        <f t="shared" si="17"/>
        <v>0.8</v>
      </c>
      <c r="AP20" s="65">
        <v>6</v>
      </c>
      <c r="AQ20" s="65">
        <v>17</v>
      </c>
      <c r="AR20" s="65">
        <f>SUM(AP20:AQ20)</f>
        <v>23</v>
      </c>
      <c r="AS20" s="33">
        <f t="shared" si="8"/>
        <v>0.2608695652173913</v>
      </c>
      <c r="AT20" s="87">
        <f t="shared" si="18"/>
        <v>0.73913043478260865</v>
      </c>
      <c r="AU20" s="65">
        <v>7</v>
      </c>
      <c r="AV20" s="65">
        <v>16</v>
      </c>
      <c r="AW20" s="65">
        <f>SUM(AU20:AV20)</f>
        <v>23</v>
      </c>
      <c r="AX20" s="33">
        <f t="shared" si="9"/>
        <v>0.30434782608695654</v>
      </c>
      <c r="AY20" s="87">
        <f t="shared" si="19"/>
        <v>0.69565217391304346</v>
      </c>
    </row>
    <row r="21" spans="1:51" ht="18" customHeight="1" x14ac:dyDescent="0.3">
      <c r="A21" s="79" t="s">
        <v>250</v>
      </c>
      <c r="B21" s="65">
        <v>3</v>
      </c>
      <c r="C21" s="65">
        <v>10</v>
      </c>
      <c r="D21" s="65">
        <f>SUM(B21:C21)</f>
        <v>13</v>
      </c>
      <c r="E21" s="33">
        <f t="shared" si="0"/>
        <v>0.23076923076923078</v>
      </c>
      <c r="F21" s="86">
        <f t="shared" si="10"/>
        <v>0.76923076923076927</v>
      </c>
      <c r="G21" s="65">
        <v>4</v>
      </c>
      <c r="H21" s="65">
        <v>10</v>
      </c>
      <c r="I21" s="65">
        <f>SUM(G21:H21)</f>
        <v>14</v>
      </c>
      <c r="J21" s="33">
        <f t="shared" si="1"/>
        <v>0.2857142857142857</v>
      </c>
      <c r="K21" s="86">
        <f t="shared" si="11"/>
        <v>0.7142857142857143</v>
      </c>
      <c r="L21" s="65">
        <v>4</v>
      </c>
      <c r="M21" s="65">
        <v>10</v>
      </c>
      <c r="N21" s="65">
        <f>SUM(L21:M21)</f>
        <v>14</v>
      </c>
      <c r="O21" s="33">
        <f t="shared" si="2"/>
        <v>0.2857142857142857</v>
      </c>
      <c r="P21" s="86">
        <f t="shared" si="12"/>
        <v>0.7142857142857143</v>
      </c>
      <c r="Q21" s="65">
        <v>5</v>
      </c>
      <c r="R21" s="65">
        <v>9</v>
      </c>
      <c r="S21" s="65">
        <f>SUM(Q21:R21)</f>
        <v>14</v>
      </c>
      <c r="T21" s="33">
        <f t="shared" si="3"/>
        <v>0.35714285714285715</v>
      </c>
      <c r="U21" s="86">
        <f t="shared" si="13"/>
        <v>0.6428571428571429</v>
      </c>
      <c r="V21" s="65">
        <v>5</v>
      </c>
      <c r="W21" s="65">
        <v>12</v>
      </c>
      <c r="X21" s="65">
        <f>SUM(V21:W21)</f>
        <v>17</v>
      </c>
      <c r="Y21" s="33">
        <f t="shared" si="4"/>
        <v>0.29411764705882354</v>
      </c>
      <c r="Z21" s="86">
        <f t="shared" si="14"/>
        <v>0.70588235294117652</v>
      </c>
      <c r="AA21" s="65">
        <v>5</v>
      </c>
      <c r="AB21" s="65">
        <v>12</v>
      </c>
      <c r="AC21" s="65">
        <v>17</v>
      </c>
      <c r="AD21" s="33">
        <f t="shared" si="5"/>
        <v>0.29411764705882354</v>
      </c>
      <c r="AE21" s="86">
        <f t="shared" si="15"/>
        <v>0.70588235294117652</v>
      </c>
      <c r="AF21" s="65">
        <v>5</v>
      </c>
      <c r="AG21" s="65">
        <v>13</v>
      </c>
      <c r="AH21" s="65">
        <f>SUM(AF21:AG21)</f>
        <v>18</v>
      </c>
      <c r="AI21" s="33">
        <f t="shared" si="6"/>
        <v>0.27777777777777779</v>
      </c>
      <c r="AJ21" s="86">
        <f t="shared" si="16"/>
        <v>0.72222222222222221</v>
      </c>
      <c r="AK21" s="65">
        <v>6</v>
      </c>
      <c r="AL21" s="65">
        <v>13</v>
      </c>
      <c r="AM21" s="65">
        <f>SUM(AK21:AL21)</f>
        <v>19</v>
      </c>
      <c r="AN21" s="33">
        <f t="shared" si="7"/>
        <v>0.31578947368421051</v>
      </c>
      <c r="AO21" s="86">
        <f t="shared" si="17"/>
        <v>0.68421052631578949</v>
      </c>
      <c r="AP21" s="65">
        <v>3</v>
      </c>
      <c r="AQ21" s="65">
        <v>9</v>
      </c>
      <c r="AR21" s="65">
        <f>SUM(AP21:AQ21)</f>
        <v>12</v>
      </c>
      <c r="AS21" s="33">
        <f t="shared" si="8"/>
        <v>0.25</v>
      </c>
      <c r="AT21" s="87">
        <f t="shared" si="18"/>
        <v>0.75</v>
      </c>
      <c r="AU21" s="65">
        <v>2</v>
      </c>
      <c r="AV21" s="65">
        <v>9</v>
      </c>
      <c r="AW21" s="65">
        <f>SUM(AU21:AV21)</f>
        <v>11</v>
      </c>
      <c r="AX21" s="33">
        <f t="shared" si="9"/>
        <v>0.18181818181818182</v>
      </c>
      <c r="AY21" s="87">
        <f t="shared" si="19"/>
        <v>0.81818181818181823</v>
      </c>
    </row>
    <row r="22" spans="1:51" ht="18" customHeight="1" x14ac:dyDescent="0.3">
      <c r="A22" s="79" t="s">
        <v>251</v>
      </c>
      <c r="B22" s="65">
        <v>4</v>
      </c>
      <c r="C22" s="65">
        <v>5</v>
      </c>
      <c r="D22" s="65">
        <f>SUM(B22:C22)</f>
        <v>9</v>
      </c>
      <c r="E22" s="33">
        <f t="shared" si="0"/>
        <v>0.44444444444444442</v>
      </c>
      <c r="F22" s="86">
        <f t="shared" si="10"/>
        <v>0.55555555555555558</v>
      </c>
      <c r="G22" s="65">
        <v>3</v>
      </c>
      <c r="H22" s="65">
        <v>5</v>
      </c>
      <c r="I22" s="65">
        <f>SUM(G22:H22)</f>
        <v>8</v>
      </c>
      <c r="J22" s="33">
        <f t="shared" si="1"/>
        <v>0.375</v>
      </c>
      <c r="K22" s="86">
        <f t="shared" si="11"/>
        <v>0.625</v>
      </c>
      <c r="L22" s="65">
        <v>3</v>
      </c>
      <c r="M22" s="65">
        <v>4</v>
      </c>
      <c r="N22" s="65">
        <f>SUM(L22:M22)</f>
        <v>7</v>
      </c>
      <c r="O22" s="33">
        <f t="shared" si="2"/>
        <v>0.42857142857142855</v>
      </c>
      <c r="P22" s="86">
        <f t="shared" si="12"/>
        <v>0.5714285714285714</v>
      </c>
      <c r="Q22" s="65">
        <v>3</v>
      </c>
      <c r="R22" s="65">
        <v>4</v>
      </c>
      <c r="S22" s="65">
        <f>SUM(Q22:R22)</f>
        <v>7</v>
      </c>
      <c r="T22" s="33">
        <f t="shared" si="3"/>
        <v>0.42857142857142855</v>
      </c>
      <c r="U22" s="86">
        <f t="shared" si="13"/>
        <v>0.5714285714285714</v>
      </c>
      <c r="V22" s="65">
        <v>2</v>
      </c>
      <c r="W22" s="65">
        <v>3</v>
      </c>
      <c r="X22" s="65">
        <f>SUM(V22:W22)</f>
        <v>5</v>
      </c>
      <c r="Y22" s="33">
        <f t="shared" si="4"/>
        <v>0.4</v>
      </c>
      <c r="Z22" s="86">
        <f t="shared" si="14"/>
        <v>0.6</v>
      </c>
      <c r="AA22" s="65">
        <v>4</v>
      </c>
      <c r="AB22" s="65">
        <v>2</v>
      </c>
      <c r="AC22" s="65">
        <f>SUM(AA22:AB22)</f>
        <v>6</v>
      </c>
      <c r="AD22" s="33">
        <f t="shared" si="5"/>
        <v>0.66666666666666663</v>
      </c>
      <c r="AE22" s="86">
        <f t="shared" si="15"/>
        <v>0.33333333333333331</v>
      </c>
      <c r="AF22" s="65">
        <v>2</v>
      </c>
      <c r="AG22" s="65">
        <v>1</v>
      </c>
      <c r="AH22" s="65">
        <f>SUM(AF22:AG22)</f>
        <v>3</v>
      </c>
      <c r="AI22" s="33">
        <f t="shared" si="6"/>
        <v>0.66666666666666663</v>
      </c>
      <c r="AJ22" s="86">
        <f t="shared" si="16"/>
        <v>0.33333333333333331</v>
      </c>
      <c r="AK22" s="65">
        <v>2</v>
      </c>
      <c r="AL22" s="65">
        <v>2</v>
      </c>
      <c r="AM22" s="65">
        <f>SUM(AK22:AL22)</f>
        <v>4</v>
      </c>
      <c r="AN22" s="33">
        <f t="shared" si="7"/>
        <v>0.5</v>
      </c>
      <c r="AO22" s="86">
        <f t="shared" si="17"/>
        <v>0.5</v>
      </c>
      <c r="AP22" s="65">
        <v>1</v>
      </c>
      <c r="AQ22" s="65">
        <v>2</v>
      </c>
      <c r="AR22" s="65">
        <f>SUM(AP22:AQ22)</f>
        <v>3</v>
      </c>
      <c r="AS22" s="33">
        <f t="shared" si="8"/>
        <v>0.33333333333333331</v>
      </c>
      <c r="AT22" s="87">
        <f t="shared" si="18"/>
        <v>0.66666666666666663</v>
      </c>
      <c r="AU22" s="65">
        <v>2</v>
      </c>
      <c r="AV22" s="65">
        <v>2</v>
      </c>
      <c r="AW22" s="65">
        <f>SUM(AU22:AV22)</f>
        <v>4</v>
      </c>
      <c r="AX22" s="33">
        <f t="shared" si="9"/>
        <v>0.5</v>
      </c>
      <c r="AY22" s="87">
        <f t="shared" si="19"/>
        <v>0.5</v>
      </c>
    </row>
    <row r="23" spans="1:51" s="6" customFormat="1" ht="18" customHeight="1" x14ac:dyDescent="0.3">
      <c r="A23" s="79" t="s">
        <v>118</v>
      </c>
      <c r="B23" s="65">
        <f>SUM(B20:B22)</f>
        <v>11</v>
      </c>
      <c r="C23" s="65">
        <f>SUM(C20:C22)</f>
        <v>28</v>
      </c>
      <c r="D23" s="65">
        <f>SUM(D20:D22)</f>
        <v>39</v>
      </c>
      <c r="E23" s="56">
        <f t="shared" si="0"/>
        <v>0.28205128205128205</v>
      </c>
      <c r="F23" s="86">
        <f t="shared" si="10"/>
        <v>0.71794871794871795</v>
      </c>
      <c r="G23" s="65">
        <f>SUM(G20:G22)</f>
        <v>11</v>
      </c>
      <c r="H23" s="65">
        <f>SUM(H20:H22)</f>
        <v>27</v>
      </c>
      <c r="I23" s="65">
        <f>SUM(I20:I22)</f>
        <v>38</v>
      </c>
      <c r="J23" s="56">
        <f t="shared" si="1"/>
        <v>0.28947368421052633</v>
      </c>
      <c r="K23" s="86">
        <f t="shared" si="11"/>
        <v>0.71052631578947367</v>
      </c>
      <c r="L23" s="65">
        <f>SUM(L20:L22)</f>
        <v>11</v>
      </c>
      <c r="M23" s="65">
        <f>SUM(M20:M22)</f>
        <v>27</v>
      </c>
      <c r="N23" s="65">
        <f>SUM(N20:N22)</f>
        <v>38</v>
      </c>
      <c r="O23" s="56">
        <f t="shared" si="2"/>
        <v>0.28947368421052633</v>
      </c>
      <c r="P23" s="86">
        <f t="shared" si="12"/>
        <v>0.71052631578947367</v>
      </c>
      <c r="Q23" s="65">
        <v>11</v>
      </c>
      <c r="R23" s="65">
        <v>25</v>
      </c>
      <c r="S23" s="65">
        <f>Q23+R23</f>
        <v>36</v>
      </c>
      <c r="T23" s="56">
        <f t="shared" si="3"/>
        <v>0.30555555555555558</v>
      </c>
      <c r="U23" s="86">
        <f t="shared" si="13"/>
        <v>0.69444444444444442</v>
      </c>
      <c r="V23" s="65">
        <v>11</v>
      </c>
      <c r="W23" s="65">
        <v>27</v>
      </c>
      <c r="X23" s="65">
        <f>V23+W23</f>
        <v>38</v>
      </c>
      <c r="Y23" s="56">
        <f t="shared" si="4"/>
        <v>0.28947368421052633</v>
      </c>
      <c r="Z23" s="86">
        <f t="shared" si="14"/>
        <v>0.71052631578947367</v>
      </c>
      <c r="AA23" s="65">
        <v>13</v>
      </c>
      <c r="AB23" s="65">
        <v>26</v>
      </c>
      <c r="AC23" s="65">
        <f>AA23+AB23</f>
        <v>39</v>
      </c>
      <c r="AD23" s="56">
        <f t="shared" si="5"/>
        <v>0.33333333333333331</v>
      </c>
      <c r="AE23" s="86">
        <f t="shared" si="15"/>
        <v>0.66666666666666663</v>
      </c>
      <c r="AF23" s="65">
        <v>10</v>
      </c>
      <c r="AG23" s="65">
        <v>26</v>
      </c>
      <c r="AH23" s="65">
        <f>AF23+AG23</f>
        <v>36</v>
      </c>
      <c r="AI23" s="56">
        <f t="shared" si="6"/>
        <v>0.27777777777777779</v>
      </c>
      <c r="AJ23" s="86">
        <f t="shared" si="16"/>
        <v>0.72222222222222221</v>
      </c>
      <c r="AK23" s="65">
        <f>SUM(AK20:AK22)</f>
        <v>11</v>
      </c>
      <c r="AL23" s="65">
        <f>SUM(AL20:AL22)</f>
        <v>27</v>
      </c>
      <c r="AM23" s="65">
        <f>AK23+AL23</f>
        <v>38</v>
      </c>
      <c r="AN23" s="56">
        <f t="shared" si="7"/>
        <v>0.28947368421052633</v>
      </c>
      <c r="AO23" s="86">
        <f t="shared" si="17"/>
        <v>0.71052631578947367</v>
      </c>
      <c r="AP23" s="65">
        <f>SUM(AP20:AP22)</f>
        <v>10</v>
      </c>
      <c r="AQ23" s="65">
        <f>SUM(AQ20:AQ22)</f>
        <v>28</v>
      </c>
      <c r="AR23" s="65">
        <f>AP23+AQ23</f>
        <v>38</v>
      </c>
      <c r="AS23" s="56">
        <f t="shared" si="8"/>
        <v>0.26315789473684209</v>
      </c>
      <c r="AT23" s="87">
        <f t="shared" si="18"/>
        <v>0.73684210526315785</v>
      </c>
      <c r="AU23" s="65">
        <f>SUM(AU20:AU22)</f>
        <v>11</v>
      </c>
      <c r="AV23" s="65">
        <f>SUM(AV20:AV22)</f>
        <v>27</v>
      </c>
      <c r="AW23" s="65">
        <f>AU23+AV23</f>
        <v>38</v>
      </c>
      <c r="AX23" s="56">
        <f t="shared" si="9"/>
        <v>0.28947368421052633</v>
      </c>
      <c r="AY23" s="87">
        <f t="shared" si="19"/>
        <v>0.71052631578947367</v>
      </c>
    </row>
    <row r="24" spans="1:51" ht="18" customHeight="1" x14ac:dyDescent="0.3">
      <c r="A24" s="79" t="s">
        <v>252</v>
      </c>
      <c r="B24" s="65">
        <v>43</v>
      </c>
      <c r="C24" s="65">
        <v>69</v>
      </c>
      <c r="D24" s="65">
        <f>SUM(B24:C24)</f>
        <v>112</v>
      </c>
      <c r="E24" s="33">
        <f t="shared" si="0"/>
        <v>0.38392857142857145</v>
      </c>
      <c r="F24" s="86">
        <f t="shared" si="10"/>
        <v>0.6160714285714286</v>
      </c>
      <c r="G24" s="65">
        <v>45</v>
      </c>
      <c r="H24" s="65">
        <v>70</v>
      </c>
      <c r="I24" s="65">
        <f>SUM(G24:H24)</f>
        <v>115</v>
      </c>
      <c r="J24" s="33">
        <f t="shared" si="1"/>
        <v>0.39130434782608697</v>
      </c>
      <c r="K24" s="86">
        <f t="shared" si="11"/>
        <v>0.60869565217391308</v>
      </c>
      <c r="L24" s="65">
        <v>47</v>
      </c>
      <c r="M24" s="65">
        <v>67</v>
      </c>
      <c r="N24" s="65">
        <f>SUM(L24:M24)</f>
        <v>114</v>
      </c>
      <c r="O24" s="33">
        <f t="shared" si="2"/>
        <v>0.41228070175438597</v>
      </c>
      <c r="P24" s="86">
        <f t="shared" si="12"/>
        <v>0.58771929824561409</v>
      </c>
      <c r="Q24" s="65">
        <v>49</v>
      </c>
      <c r="R24" s="65">
        <v>71</v>
      </c>
      <c r="S24" s="65">
        <f>SUM(Q24:R24)</f>
        <v>120</v>
      </c>
      <c r="T24" s="33">
        <f t="shared" si="3"/>
        <v>0.40833333333333333</v>
      </c>
      <c r="U24" s="86">
        <f t="shared" si="13"/>
        <v>0.59166666666666667</v>
      </c>
      <c r="V24" s="65">
        <v>48</v>
      </c>
      <c r="W24" s="65">
        <v>73</v>
      </c>
      <c r="X24" s="65">
        <f>SUM(V24:W24)</f>
        <v>121</v>
      </c>
      <c r="Y24" s="33">
        <f t="shared" si="4"/>
        <v>0.39669421487603307</v>
      </c>
      <c r="Z24" s="86">
        <f t="shared" si="14"/>
        <v>0.60330578512396693</v>
      </c>
      <c r="AA24" s="65">
        <v>48</v>
      </c>
      <c r="AB24" s="65">
        <v>78</v>
      </c>
      <c r="AC24" s="65">
        <f>SUM(AA24:AB24)</f>
        <v>126</v>
      </c>
      <c r="AD24" s="33">
        <f t="shared" si="5"/>
        <v>0.38095238095238093</v>
      </c>
      <c r="AE24" s="86">
        <f t="shared" si="15"/>
        <v>0.61904761904761907</v>
      </c>
      <c r="AF24" s="65">
        <v>52</v>
      </c>
      <c r="AG24" s="65">
        <v>74</v>
      </c>
      <c r="AH24" s="65">
        <f>SUM(AF24:AG24)</f>
        <v>126</v>
      </c>
      <c r="AI24" s="33">
        <f t="shared" si="6"/>
        <v>0.41269841269841268</v>
      </c>
      <c r="AJ24" s="86">
        <f t="shared" si="16"/>
        <v>0.58730158730158732</v>
      </c>
      <c r="AK24" s="65">
        <v>49</v>
      </c>
      <c r="AL24" s="65">
        <v>69</v>
      </c>
      <c r="AM24" s="65">
        <f>SUM(AK24:AL24)</f>
        <v>118</v>
      </c>
      <c r="AN24" s="33">
        <f t="shared" si="7"/>
        <v>0.4152542372881356</v>
      </c>
      <c r="AO24" s="86">
        <f t="shared" si="17"/>
        <v>0.5847457627118644</v>
      </c>
      <c r="AP24" s="65">
        <v>49</v>
      </c>
      <c r="AQ24" s="65">
        <v>69</v>
      </c>
      <c r="AR24" s="65">
        <f>SUM(AP24:AQ24)</f>
        <v>118</v>
      </c>
      <c r="AS24" s="33">
        <f t="shared" si="8"/>
        <v>0.4152542372881356</v>
      </c>
      <c r="AT24" s="87">
        <f t="shared" si="18"/>
        <v>0.5847457627118644</v>
      </c>
      <c r="AU24" s="65">
        <v>49</v>
      </c>
      <c r="AV24" s="65">
        <v>67</v>
      </c>
      <c r="AW24" s="65">
        <f>SUM(AU24:AV24)</f>
        <v>116</v>
      </c>
      <c r="AX24" s="33">
        <f t="shared" si="9"/>
        <v>0.42241379310344829</v>
      </c>
      <c r="AY24" s="87">
        <f t="shared" si="19"/>
        <v>0.57758620689655171</v>
      </c>
    </row>
    <row r="25" spans="1:51" ht="18" customHeight="1" x14ac:dyDescent="0.3">
      <c r="A25" s="79" t="s">
        <v>253</v>
      </c>
      <c r="B25" s="65">
        <v>9</v>
      </c>
      <c r="C25" s="65">
        <v>19</v>
      </c>
      <c r="D25" s="65">
        <f>SUM(B25:C25)</f>
        <v>28</v>
      </c>
      <c r="E25" s="33">
        <f t="shared" si="0"/>
        <v>0.32142857142857145</v>
      </c>
      <c r="F25" s="86">
        <f t="shared" si="10"/>
        <v>0.6785714285714286</v>
      </c>
      <c r="G25" s="65">
        <v>10</v>
      </c>
      <c r="H25" s="65">
        <v>19</v>
      </c>
      <c r="I25" s="65">
        <f>SUM(G25:H25)</f>
        <v>29</v>
      </c>
      <c r="J25" s="33">
        <f t="shared" si="1"/>
        <v>0.34482758620689657</v>
      </c>
      <c r="K25" s="86">
        <f t="shared" si="11"/>
        <v>0.65517241379310343</v>
      </c>
      <c r="L25" s="65">
        <v>10</v>
      </c>
      <c r="M25" s="65">
        <v>18</v>
      </c>
      <c r="N25" s="65">
        <f>SUM(L25:M25)</f>
        <v>28</v>
      </c>
      <c r="O25" s="33">
        <f t="shared" si="2"/>
        <v>0.35714285714285715</v>
      </c>
      <c r="P25" s="86">
        <f t="shared" si="12"/>
        <v>0.6428571428571429</v>
      </c>
      <c r="Q25" s="65">
        <v>9</v>
      </c>
      <c r="R25" s="65">
        <v>14</v>
      </c>
      <c r="S25" s="65">
        <f>SUM(Q25:R25)</f>
        <v>23</v>
      </c>
      <c r="T25" s="33">
        <f t="shared" si="3"/>
        <v>0.39130434782608697</v>
      </c>
      <c r="U25" s="86">
        <f t="shared" si="13"/>
        <v>0.60869565217391308</v>
      </c>
      <c r="V25" s="65">
        <v>12</v>
      </c>
      <c r="W25" s="65">
        <v>12</v>
      </c>
      <c r="X25" s="65">
        <f>SUM(V25:W25)</f>
        <v>24</v>
      </c>
      <c r="Y25" s="33">
        <f t="shared" si="4"/>
        <v>0.5</v>
      </c>
      <c r="Z25" s="86">
        <f t="shared" si="14"/>
        <v>0.5</v>
      </c>
      <c r="AA25" s="65">
        <v>13</v>
      </c>
      <c r="AB25" s="65">
        <v>11</v>
      </c>
      <c r="AC25" s="65">
        <f>SUM(AA25:AB25)</f>
        <v>24</v>
      </c>
      <c r="AD25" s="33">
        <f t="shared" si="5"/>
        <v>0.54166666666666663</v>
      </c>
      <c r="AE25" s="86">
        <f t="shared" si="15"/>
        <v>0.45833333333333331</v>
      </c>
      <c r="AF25" s="65">
        <v>13</v>
      </c>
      <c r="AG25" s="65">
        <v>15</v>
      </c>
      <c r="AH25" s="65">
        <f>SUM(AF25:AG25)</f>
        <v>28</v>
      </c>
      <c r="AI25" s="33">
        <f t="shared" si="6"/>
        <v>0.4642857142857143</v>
      </c>
      <c r="AJ25" s="86">
        <f t="shared" si="16"/>
        <v>0.5357142857142857</v>
      </c>
      <c r="AK25" s="65">
        <v>15</v>
      </c>
      <c r="AL25" s="65">
        <v>19</v>
      </c>
      <c r="AM25" s="65">
        <f>SUM(AK25:AL25)</f>
        <v>34</v>
      </c>
      <c r="AN25" s="33">
        <f t="shared" si="7"/>
        <v>0.44117647058823528</v>
      </c>
      <c r="AO25" s="86">
        <f t="shared" si="17"/>
        <v>0.55882352941176472</v>
      </c>
      <c r="AP25" s="65">
        <v>15</v>
      </c>
      <c r="AQ25" s="65">
        <v>18</v>
      </c>
      <c r="AR25" s="65">
        <f>SUM(AP25:AQ25)</f>
        <v>33</v>
      </c>
      <c r="AS25" s="33">
        <f t="shared" si="8"/>
        <v>0.45454545454545453</v>
      </c>
      <c r="AT25" s="87">
        <f t="shared" si="18"/>
        <v>0.54545454545454541</v>
      </c>
      <c r="AU25" s="65">
        <v>18</v>
      </c>
      <c r="AV25" s="65">
        <v>19</v>
      </c>
      <c r="AW25" s="65">
        <f>SUM(AU25:AV25)</f>
        <v>37</v>
      </c>
      <c r="AX25" s="33">
        <f t="shared" si="9"/>
        <v>0.48648648648648651</v>
      </c>
      <c r="AY25" s="87">
        <f t="shared" si="19"/>
        <v>0.51351351351351349</v>
      </c>
    </row>
    <row r="26" spans="1:51" ht="18" customHeight="1" x14ac:dyDescent="0.3">
      <c r="A26" s="79" t="s">
        <v>254</v>
      </c>
      <c r="B26" s="65">
        <v>13</v>
      </c>
      <c r="C26" s="65">
        <v>16</v>
      </c>
      <c r="D26" s="65">
        <f>SUM(B26:C26)</f>
        <v>29</v>
      </c>
      <c r="E26" s="33">
        <f t="shared" si="0"/>
        <v>0.44827586206896552</v>
      </c>
      <c r="F26" s="86">
        <f t="shared" si="10"/>
        <v>0.55172413793103448</v>
      </c>
      <c r="G26" s="65">
        <v>14</v>
      </c>
      <c r="H26" s="65">
        <v>15</v>
      </c>
      <c r="I26" s="65">
        <f>SUM(G26:H26)</f>
        <v>29</v>
      </c>
      <c r="J26" s="33">
        <f t="shared" si="1"/>
        <v>0.48275862068965519</v>
      </c>
      <c r="K26" s="86">
        <f t="shared" si="11"/>
        <v>0.51724137931034486</v>
      </c>
      <c r="L26" s="65">
        <v>16</v>
      </c>
      <c r="M26" s="65">
        <v>18</v>
      </c>
      <c r="N26" s="65">
        <f>SUM(L26:M26)</f>
        <v>34</v>
      </c>
      <c r="O26" s="33">
        <f t="shared" si="2"/>
        <v>0.47058823529411764</v>
      </c>
      <c r="P26" s="86">
        <f t="shared" si="12"/>
        <v>0.52941176470588236</v>
      </c>
      <c r="Q26" s="65">
        <v>14</v>
      </c>
      <c r="R26" s="65">
        <v>26</v>
      </c>
      <c r="S26" s="65">
        <f>SUM(Q26:R26)</f>
        <v>40</v>
      </c>
      <c r="T26" s="33">
        <f t="shared" si="3"/>
        <v>0.35</v>
      </c>
      <c r="U26" s="86">
        <f t="shared" si="13"/>
        <v>0.65</v>
      </c>
      <c r="V26" s="65">
        <v>12</v>
      </c>
      <c r="W26" s="65">
        <v>27</v>
      </c>
      <c r="X26" s="65">
        <f>SUM(V26:W26)</f>
        <v>39</v>
      </c>
      <c r="Y26" s="33">
        <f t="shared" si="4"/>
        <v>0.30769230769230771</v>
      </c>
      <c r="Z26" s="86">
        <f t="shared" si="14"/>
        <v>0.69230769230769229</v>
      </c>
      <c r="AA26" s="65">
        <v>15</v>
      </c>
      <c r="AB26" s="65">
        <v>26</v>
      </c>
      <c r="AC26" s="65">
        <f>SUM(AA26:AB26)</f>
        <v>41</v>
      </c>
      <c r="AD26" s="33">
        <f t="shared" si="5"/>
        <v>0.36585365853658536</v>
      </c>
      <c r="AE26" s="86">
        <f t="shared" si="15"/>
        <v>0.63414634146341464</v>
      </c>
      <c r="AF26" s="65">
        <v>14</v>
      </c>
      <c r="AG26" s="65">
        <v>21</v>
      </c>
      <c r="AH26" s="65">
        <f>SUM(AF26:AG26)</f>
        <v>35</v>
      </c>
      <c r="AI26" s="33">
        <f t="shared" si="6"/>
        <v>0.4</v>
      </c>
      <c r="AJ26" s="86">
        <f t="shared" si="16"/>
        <v>0.6</v>
      </c>
      <c r="AK26" s="65">
        <v>15</v>
      </c>
      <c r="AL26" s="65">
        <v>16</v>
      </c>
      <c r="AM26" s="65">
        <f>SUM(AK26:AL26)</f>
        <v>31</v>
      </c>
      <c r="AN26" s="33">
        <f t="shared" si="7"/>
        <v>0.4838709677419355</v>
      </c>
      <c r="AO26" s="86">
        <f t="shared" si="17"/>
        <v>0.5161290322580645</v>
      </c>
      <c r="AP26" s="65">
        <v>18</v>
      </c>
      <c r="AQ26" s="65">
        <v>14</v>
      </c>
      <c r="AR26" s="65">
        <f>SUM(AP26:AQ26)</f>
        <v>32</v>
      </c>
      <c r="AS26" s="33">
        <f t="shared" si="8"/>
        <v>0.5625</v>
      </c>
      <c r="AT26" s="87">
        <f t="shared" si="18"/>
        <v>0.4375</v>
      </c>
      <c r="AU26" s="65">
        <v>19</v>
      </c>
      <c r="AV26" s="65">
        <v>15</v>
      </c>
      <c r="AW26" s="65">
        <f>SUM(AU26:AV26)</f>
        <v>34</v>
      </c>
      <c r="AX26" s="33">
        <f t="shared" si="9"/>
        <v>0.55882352941176472</v>
      </c>
      <c r="AY26" s="87">
        <f t="shared" si="19"/>
        <v>0.44117647058823528</v>
      </c>
    </row>
    <row r="27" spans="1:51" s="6" customFormat="1" ht="18" customHeight="1" x14ac:dyDescent="0.3">
      <c r="A27" s="79" t="s">
        <v>123</v>
      </c>
      <c r="B27" s="65">
        <f>SUM(B24:B26)</f>
        <v>65</v>
      </c>
      <c r="C27" s="65">
        <f>SUM(C24:C26)</f>
        <v>104</v>
      </c>
      <c r="D27" s="65">
        <f>SUM(D24:D26)</f>
        <v>169</v>
      </c>
      <c r="E27" s="56">
        <f t="shared" si="0"/>
        <v>0.38461538461538464</v>
      </c>
      <c r="F27" s="86">
        <f t="shared" si="10"/>
        <v>0.61538461538461542</v>
      </c>
      <c r="G27" s="65">
        <f>SUM(G24:G26)</f>
        <v>69</v>
      </c>
      <c r="H27" s="65">
        <f>SUM(H24:H26)</f>
        <v>104</v>
      </c>
      <c r="I27" s="65">
        <f>SUM(I24:I26)</f>
        <v>173</v>
      </c>
      <c r="J27" s="56">
        <f t="shared" si="1"/>
        <v>0.39884393063583817</v>
      </c>
      <c r="K27" s="86">
        <f t="shared" si="11"/>
        <v>0.60115606936416188</v>
      </c>
      <c r="L27" s="65">
        <f>SUM(L24:L26)</f>
        <v>73</v>
      </c>
      <c r="M27" s="65">
        <f>SUM(M24:M26)</f>
        <v>103</v>
      </c>
      <c r="N27" s="65">
        <f>SUM(N24:N26)</f>
        <v>176</v>
      </c>
      <c r="O27" s="56">
        <f t="shared" si="2"/>
        <v>0.41477272727272729</v>
      </c>
      <c r="P27" s="86">
        <f t="shared" si="12"/>
        <v>0.58522727272727271</v>
      </c>
      <c r="Q27" s="65">
        <v>72</v>
      </c>
      <c r="R27" s="65">
        <v>111</v>
      </c>
      <c r="S27" s="65">
        <f>Q27+R27</f>
        <v>183</v>
      </c>
      <c r="T27" s="56">
        <f t="shared" si="3"/>
        <v>0.39344262295081966</v>
      </c>
      <c r="U27" s="86">
        <f t="shared" si="13"/>
        <v>0.60655737704918034</v>
      </c>
      <c r="V27" s="65">
        <v>72</v>
      </c>
      <c r="W27" s="65">
        <v>112</v>
      </c>
      <c r="X27" s="65">
        <f>V27+W27</f>
        <v>184</v>
      </c>
      <c r="Y27" s="56">
        <f t="shared" si="4"/>
        <v>0.39130434782608697</v>
      </c>
      <c r="Z27" s="86">
        <f t="shared" si="14"/>
        <v>0.60869565217391308</v>
      </c>
      <c r="AA27" s="65">
        <v>76</v>
      </c>
      <c r="AB27" s="65">
        <v>115</v>
      </c>
      <c r="AC27" s="65">
        <f>AA27+AB27</f>
        <v>191</v>
      </c>
      <c r="AD27" s="56">
        <f t="shared" si="5"/>
        <v>0.39790575916230364</v>
      </c>
      <c r="AE27" s="86">
        <f t="shared" si="15"/>
        <v>0.60209424083769636</v>
      </c>
      <c r="AF27" s="65">
        <v>79</v>
      </c>
      <c r="AG27" s="65">
        <v>110</v>
      </c>
      <c r="AH27" s="65">
        <f>AF27+AG27</f>
        <v>189</v>
      </c>
      <c r="AI27" s="56">
        <f t="shared" si="6"/>
        <v>0.41798941798941797</v>
      </c>
      <c r="AJ27" s="86">
        <f t="shared" si="16"/>
        <v>0.58201058201058198</v>
      </c>
      <c r="AK27" s="65">
        <f>SUM(AK24:AK26)</f>
        <v>79</v>
      </c>
      <c r="AL27" s="65">
        <f>SUM(AL24:AL26)</f>
        <v>104</v>
      </c>
      <c r="AM27" s="65">
        <f>AK27+AL27</f>
        <v>183</v>
      </c>
      <c r="AN27" s="56">
        <f t="shared" si="7"/>
        <v>0.43169398907103823</v>
      </c>
      <c r="AO27" s="86">
        <f t="shared" si="17"/>
        <v>0.56830601092896171</v>
      </c>
      <c r="AP27" s="65">
        <f>SUM(AP24:AP26)</f>
        <v>82</v>
      </c>
      <c r="AQ27" s="65">
        <f>SUM(AQ24:AQ26)</f>
        <v>101</v>
      </c>
      <c r="AR27" s="65">
        <f>AP27+AQ27</f>
        <v>183</v>
      </c>
      <c r="AS27" s="56">
        <f t="shared" si="8"/>
        <v>0.44808743169398907</v>
      </c>
      <c r="AT27" s="87">
        <f t="shared" si="18"/>
        <v>0.55191256830601088</v>
      </c>
      <c r="AU27" s="65">
        <v>87</v>
      </c>
      <c r="AV27" s="65">
        <v>104</v>
      </c>
      <c r="AW27" s="65">
        <f>AU27+AV27</f>
        <v>191</v>
      </c>
      <c r="AX27" s="56">
        <f t="shared" si="9"/>
        <v>0.45549738219895286</v>
      </c>
      <c r="AY27" s="87">
        <f t="shared" si="19"/>
        <v>0.54450261780104714</v>
      </c>
    </row>
    <row r="28" spans="1:51" ht="18" customHeight="1" x14ac:dyDescent="0.3">
      <c r="A28" s="79" t="s">
        <v>255</v>
      </c>
      <c r="B28" s="65">
        <v>10</v>
      </c>
      <c r="C28" s="65">
        <v>52</v>
      </c>
      <c r="D28" s="65">
        <f>SUM(B28:C28)</f>
        <v>62</v>
      </c>
      <c r="E28" s="33">
        <f t="shared" si="0"/>
        <v>0.16129032258064516</v>
      </c>
      <c r="F28" s="86">
        <f t="shared" si="10"/>
        <v>0.83870967741935487</v>
      </c>
      <c r="G28" s="65">
        <v>11</v>
      </c>
      <c r="H28" s="65">
        <v>52</v>
      </c>
      <c r="I28" s="65">
        <f>SUM(G28:H28)</f>
        <v>63</v>
      </c>
      <c r="J28" s="33">
        <f t="shared" si="1"/>
        <v>0.17460317460317459</v>
      </c>
      <c r="K28" s="86">
        <f t="shared" si="11"/>
        <v>0.82539682539682535</v>
      </c>
      <c r="L28" s="65">
        <v>14</v>
      </c>
      <c r="M28" s="65">
        <v>54</v>
      </c>
      <c r="N28" s="65">
        <f>SUM(L28:M28)</f>
        <v>68</v>
      </c>
      <c r="O28" s="33">
        <f t="shared" si="2"/>
        <v>0.20588235294117646</v>
      </c>
      <c r="P28" s="86">
        <f t="shared" si="12"/>
        <v>0.79411764705882348</v>
      </c>
      <c r="Q28" s="65">
        <v>14</v>
      </c>
      <c r="R28" s="65">
        <v>57</v>
      </c>
      <c r="S28" s="65">
        <f>SUM(Q28:R28)</f>
        <v>71</v>
      </c>
      <c r="T28" s="33">
        <f t="shared" si="3"/>
        <v>0.19718309859154928</v>
      </c>
      <c r="U28" s="86">
        <f t="shared" si="13"/>
        <v>0.80281690140845074</v>
      </c>
      <c r="V28" s="65">
        <v>13</v>
      </c>
      <c r="W28" s="65">
        <v>59</v>
      </c>
      <c r="X28" s="65">
        <f>SUM(V28:W28)</f>
        <v>72</v>
      </c>
      <c r="Y28" s="33">
        <f t="shared" si="4"/>
        <v>0.18055555555555555</v>
      </c>
      <c r="Z28" s="86">
        <f t="shared" si="14"/>
        <v>0.81944444444444442</v>
      </c>
      <c r="AA28" s="65">
        <v>13</v>
      </c>
      <c r="AB28" s="65">
        <v>57</v>
      </c>
      <c r="AC28" s="65">
        <f>SUM(AA28:AB28)</f>
        <v>70</v>
      </c>
      <c r="AD28" s="33">
        <f t="shared" si="5"/>
        <v>0.18571428571428572</v>
      </c>
      <c r="AE28" s="86">
        <f t="shared" si="15"/>
        <v>0.81428571428571428</v>
      </c>
      <c r="AF28" s="65">
        <v>13</v>
      </c>
      <c r="AG28" s="65">
        <v>55</v>
      </c>
      <c r="AH28" s="65">
        <f>SUM(AF28:AG28)</f>
        <v>68</v>
      </c>
      <c r="AI28" s="33">
        <f t="shared" si="6"/>
        <v>0.19117647058823528</v>
      </c>
      <c r="AJ28" s="86">
        <f t="shared" si="16"/>
        <v>0.80882352941176472</v>
      </c>
      <c r="AK28" s="65">
        <v>13</v>
      </c>
      <c r="AL28" s="65">
        <v>57</v>
      </c>
      <c r="AM28" s="65">
        <f>SUM(AK28:AL28)</f>
        <v>70</v>
      </c>
      <c r="AN28" s="33">
        <f t="shared" si="7"/>
        <v>0.18571428571428572</v>
      </c>
      <c r="AO28" s="86">
        <f t="shared" si="17"/>
        <v>0.81428571428571428</v>
      </c>
      <c r="AP28" s="65">
        <v>14</v>
      </c>
      <c r="AQ28" s="65">
        <v>59</v>
      </c>
      <c r="AR28" s="65">
        <f>SUM(AP28:AQ28)</f>
        <v>73</v>
      </c>
      <c r="AS28" s="33">
        <f t="shared" si="8"/>
        <v>0.19178082191780821</v>
      </c>
      <c r="AT28" s="87">
        <f t="shared" si="18"/>
        <v>0.80821917808219179</v>
      </c>
      <c r="AU28" s="65">
        <v>15</v>
      </c>
      <c r="AV28" s="65">
        <v>59</v>
      </c>
      <c r="AW28" s="65">
        <f>SUM(AU28:AV28)</f>
        <v>74</v>
      </c>
      <c r="AX28" s="33">
        <f t="shared" si="9"/>
        <v>0.20270270270270271</v>
      </c>
      <c r="AY28" s="87">
        <f t="shared" si="19"/>
        <v>0.79729729729729726</v>
      </c>
    </row>
    <row r="29" spans="1:51" ht="18" customHeight="1" x14ac:dyDescent="0.3">
      <c r="A29" s="79" t="s">
        <v>256</v>
      </c>
      <c r="B29" s="65">
        <v>3</v>
      </c>
      <c r="C29" s="65">
        <v>18</v>
      </c>
      <c r="D29" s="65">
        <f>SUM(B29:C29)</f>
        <v>21</v>
      </c>
      <c r="E29" s="33">
        <f t="shared" si="0"/>
        <v>0.14285714285714285</v>
      </c>
      <c r="F29" s="86">
        <f t="shared" si="10"/>
        <v>0.8571428571428571</v>
      </c>
      <c r="G29" s="65">
        <v>2</v>
      </c>
      <c r="H29" s="65">
        <v>21</v>
      </c>
      <c r="I29" s="65">
        <f>SUM(G29:H29)</f>
        <v>23</v>
      </c>
      <c r="J29" s="33">
        <f t="shared" si="1"/>
        <v>8.6956521739130432E-2</v>
      </c>
      <c r="K29" s="86">
        <f t="shared" si="11"/>
        <v>0.91304347826086951</v>
      </c>
      <c r="L29" s="65">
        <v>3</v>
      </c>
      <c r="M29" s="65">
        <v>21</v>
      </c>
      <c r="N29" s="65">
        <f>SUM(L29:M29)</f>
        <v>24</v>
      </c>
      <c r="O29" s="33">
        <f t="shared" si="2"/>
        <v>0.125</v>
      </c>
      <c r="P29" s="86">
        <f t="shared" si="12"/>
        <v>0.875</v>
      </c>
      <c r="Q29" s="65">
        <v>5</v>
      </c>
      <c r="R29" s="65">
        <v>17</v>
      </c>
      <c r="S29" s="65">
        <f>SUM(Q29:R29)</f>
        <v>22</v>
      </c>
      <c r="T29" s="33">
        <f t="shared" si="3"/>
        <v>0.22727272727272727</v>
      </c>
      <c r="U29" s="86">
        <f t="shared" si="13"/>
        <v>0.77272727272727271</v>
      </c>
      <c r="V29" s="65">
        <v>5</v>
      </c>
      <c r="W29" s="65">
        <v>16</v>
      </c>
      <c r="X29" s="65">
        <f>SUM(V29:W29)</f>
        <v>21</v>
      </c>
      <c r="Y29" s="33">
        <f t="shared" si="4"/>
        <v>0.23809523809523808</v>
      </c>
      <c r="Z29" s="86">
        <f t="shared" si="14"/>
        <v>0.76190476190476186</v>
      </c>
      <c r="AA29" s="65">
        <v>8</v>
      </c>
      <c r="AB29" s="65">
        <v>17</v>
      </c>
      <c r="AC29" s="65">
        <f>SUM(AA29:AB29)</f>
        <v>25</v>
      </c>
      <c r="AD29" s="33">
        <f t="shared" si="5"/>
        <v>0.32</v>
      </c>
      <c r="AE29" s="86">
        <f t="shared" si="15"/>
        <v>0.68</v>
      </c>
      <c r="AF29" s="65">
        <v>10</v>
      </c>
      <c r="AG29" s="65">
        <v>20</v>
      </c>
      <c r="AH29" s="65">
        <f>SUM(AF29:AG29)</f>
        <v>30</v>
      </c>
      <c r="AI29" s="33">
        <f t="shared" si="6"/>
        <v>0.33333333333333331</v>
      </c>
      <c r="AJ29" s="86">
        <f t="shared" si="16"/>
        <v>0.66666666666666663</v>
      </c>
      <c r="AK29" s="65">
        <v>9</v>
      </c>
      <c r="AL29" s="65">
        <v>18</v>
      </c>
      <c r="AM29" s="65">
        <f>SUM(AK29:AL29)</f>
        <v>27</v>
      </c>
      <c r="AN29" s="33">
        <f t="shared" si="7"/>
        <v>0.33333333333333331</v>
      </c>
      <c r="AO29" s="86">
        <f t="shared" si="17"/>
        <v>0.66666666666666663</v>
      </c>
      <c r="AP29" s="65">
        <v>10</v>
      </c>
      <c r="AQ29" s="65">
        <v>18</v>
      </c>
      <c r="AR29" s="65">
        <f>SUM(AP29:AQ29)</f>
        <v>28</v>
      </c>
      <c r="AS29" s="33">
        <f t="shared" si="8"/>
        <v>0.35714285714285715</v>
      </c>
      <c r="AT29" s="87">
        <f t="shared" si="18"/>
        <v>0.6428571428571429</v>
      </c>
      <c r="AU29" s="65">
        <v>10</v>
      </c>
      <c r="AV29" s="65">
        <v>17</v>
      </c>
      <c r="AW29" s="65">
        <f>SUM(AU29:AV29)</f>
        <v>27</v>
      </c>
      <c r="AX29" s="33">
        <f t="shared" si="9"/>
        <v>0.37037037037037035</v>
      </c>
      <c r="AY29" s="87">
        <f t="shared" si="19"/>
        <v>0.62962962962962965</v>
      </c>
    </row>
    <row r="30" spans="1:51" ht="18" customHeight="1" x14ac:dyDescent="0.3">
      <c r="A30" s="79" t="s">
        <v>257</v>
      </c>
      <c r="B30" s="65">
        <v>3</v>
      </c>
      <c r="C30" s="65">
        <v>24</v>
      </c>
      <c r="D30" s="65">
        <f>SUM(B30:C30)</f>
        <v>27</v>
      </c>
      <c r="E30" s="33">
        <f t="shared" si="0"/>
        <v>0.1111111111111111</v>
      </c>
      <c r="F30" s="86">
        <f t="shared" si="10"/>
        <v>0.88888888888888884</v>
      </c>
      <c r="G30" s="65">
        <v>3</v>
      </c>
      <c r="H30" s="65">
        <v>19</v>
      </c>
      <c r="I30" s="65">
        <f>SUM(G30:H30)</f>
        <v>22</v>
      </c>
      <c r="J30" s="33">
        <f t="shared" si="1"/>
        <v>0.13636363636363635</v>
      </c>
      <c r="K30" s="86">
        <f t="shared" si="11"/>
        <v>0.86363636363636365</v>
      </c>
      <c r="L30" s="65">
        <v>5</v>
      </c>
      <c r="M30" s="65">
        <v>17</v>
      </c>
      <c r="N30" s="65">
        <f>SUM(L30:M30)</f>
        <v>22</v>
      </c>
      <c r="O30" s="33">
        <f t="shared" si="2"/>
        <v>0.22727272727272727</v>
      </c>
      <c r="P30" s="86">
        <f t="shared" si="12"/>
        <v>0.77272727272727271</v>
      </c>
      <c r="Q30" s="65">
        <v>3</v>
      </c>
      <c r="R30" s="65">
        <v>15</v>
      </c>
      <c r="S30" s="65">
        <f>SUM(Q30:R30)</f>
        <v>18</v>
      </c>
      <c r="T30" s="33">
        <f t="shared" si="3"/>
        <v>0.16666666666666666</v>
      </c>
      <c r="U30" s="86">
        <f t="shared" si="13"/>
        <v>0.83333333333333337</v>
      </c>
      <c r="V30" s="65">
        <v>7</v>
      </c>
      <c r="W30" s="65">
        <v>15</v>
      </c>
      <c r="X30" s="65">
        <f>SUM(V30:W30)</f>
        <v>22</v>
      </c>
      <c r="Y30" s="33">
        <f t="shared" si="4"/>
        <v>0.31818181818181818</v>
      </c>
      <c r="Z30" s="86">
        <f t="shared" si="14"/>
        <v>0.68181818181818177</v>
      </c>
      <c r="AA30" s="65">
        <v>10</v>
      </c>
      <c r="AB30" s="65">
        <v>17</v>
      </c>
      <c r="AC30" s="65">
        <f>SUM(AA30:AB30)</f>
        <v>27</v>
      </c>
      <c r="AD30" s="33">
        <f t="shared" si="5"/>
        <v>0.37037037037037035</v>
      </c>
      <c r="AE30" s="86">
        <f t="shared" si="15"/>
        <v>0.62962962962962965</v>
      </c>
      <c r="AF30" s="65">
        <v>13</v>
      </c>
      <c r="AG30" s="65">
        <v>15</v>
      </c>
      <c r="AH30" s="65">
        <f>SUM(AF30:AG30)</f>
        <v>28</v>
      </c>
      <c r="AI30" s="33">
        <f t="shared" si="6"/>
        <v>0.4642857142857143</v>
      </c>
      <c r="AJ30" s="86">
        <f t="shared" si="16"/>
        <v>0.5357142857142857</v>
      </c>
      <c r="AK30" s="65">
        <v>14</v>
      </c>
      <c r="AL30" s="65">
        <v>17</v>
      </c>
      <c r="AM30" s="65">
        <f>SUM(AK30:AL30)</f>
        <v>31</v>
      </c>
      <c r="AN30" s="33">
        <f t="shared" si="7"/>
        <v>0.45161290322580644</v>
      </c>
      <c r="AO30" s="86">
        <f t="shared" si="17"/>
        <v>0.54838709677419351</v>
      </c>
      <c r="AP30" s="65">
        <v>16</v>
      </c>
      <c r="AQ30" s="65">
        <v>15</v>
      </c>
      <c r="AR30" s="65">
        <f>SUM(AP30:AQ30)</f>
        <v>31</v>
      </c>
      <c r="AS30" s="33">
        <f t="shared" si="8"/>
        <v>0.5161290322580645</v>
      </c>
      <c r="AT30" s="87">
        <f t="shared" si="18"/>
        <v>0.4838709677419355</v>
      </c>
      <c r="AU30" s="65">
        <v>20</v>
      </c>
      <c r="AV30" s="65">
        <v>12</v>
      </c>
      <c r="AW30" s="65">
        <f>SUM(AU30:AV30)</f>
        <v>32</v>
      </c>
      <c r="AX30" s="33">
        <f t="shared" si="9"/>
        <v>0.625</v>
      </c>
      <c r="AY30" s="87">
        <f t="shared" si="19"/>
        <v>0.375</v>
      </c>
    </row>
    <row r="31" spans="1:51" s="6" customFormat="1" ht="18" customHeight="1" x14ac:dyDescent="0.3">
      <c r="A31" s="79" t="s">
        <v>128</v>
      </c>
      <c r="B31" s="65">
        <f>SUM(B28:B30)</f>
        <v>16</v>
      </c>
      <c r="C31" s="65">
        <f>SUM(C28:C30)</f>
        <v>94</v>
      </c>
      <c r="D31" s="65">
        <f>SUM(D28:D30)</f>
        <v>110</v>
      </c>
      <c r="E31" s="56">
        <f t="shared" si="0"/>
        <v>0.14545454545454545</v>
      </c>
      <c r="F31" s="86">
        <f t="shared" si="10"/>
        <v>0.8545454545454545</v>
      </c>
      <c r="G31" s="65">
        <f>SUM(G28:G30)</f>
        <v>16</v>
      </c>
      <c r="H31" s="65">
        <f>SUM(H28:H30)</f>
        <v>92</v>
      </c>
      <c r="I31" s="65">
        <f>SUM(I28:I30)</f>
        <v>108</v>
      </c>
      <c r="J31" s="56">
        <f t="shared" si="1"/>
        <v>0.14814814814814814</v>
      </c>
      <c r="K31" s="86">
        <f t="shared" si="11"/>
        <v>0.85185185185185186</v>
      </c>
      <c r="L31" s="65">
        <f>SUM(L28:L30)</f>
        <v>22</v>
      </c>
      <c r="M31" s="65">
        <f>SUM(M28:M30)</f>
        <v>92</v>
      </c>
      <c r="N31" s="65">
        <f>SUM(N28:N30)</f>
        <v>114</v>
      </c>
      <c r="O31" s="56">
        <f t="shared" si="2"/>
        <v>0.19298245614035087</v>
      </c>
      <c r="P31" s="86">
        <f t="shared" si="12"/>
        <v>0.80701754385964908</v>
      </c>
      <c r="Q31" s="65">
        <v>22</v>
      </c>
      <c r="R31" s="65">
        <v>89</v>
      </c>
      <c r="S31" s="65">
        <f>Q31+R31</f>
        <v>111</v>
      </c>
      <c r="T31" s="56">
        <f t="shared" si="3"/>
        <v>0.1981981981981982</v>
      </c>
      <c r="U31" s="86">
        <f t="shared" si="13"/>
        <v>0.80180180180180183</v>
      </c>
      <c r="V31" s="65">
        <v>25</v>
      </c>
      <c r="W31" s="65">
        <v>90</v>
      </c>
      <c r="X31" s="65">
        <f>V31+W31</f>
        <v>115</v>
      </c>
      <c r="Y31" s="56">
        <f t="shared" si="4"/>
        <v>0.21739130434782608</v>
      </c>
      <c r="Z31" s="86">
        <f t="shared" si="14"/>
        <v>0.78260869565217395</v>
      </c>
      <c r="AA31" s="65">
        <v>31</v>
      </c>
      <c r="AB31" s="65">
        <v>91</v>
      </c>
      <c r="AC31" s="65">
        <f>AA31+AB31</f>
        <v>122</v>
      </c>
      <c r="AD31" s="56">
        <f t="shared" si="5"/>
        <v>0.25409836065573771</v>
      </c>
      <c r="AE31" s="86">
        <f t="shared" si="15"/>
        <v>0.74590163934426235</v>
      </c>
      <c r="AF31" s="65">
        <v>36</v>
      </c>
      <c r="AG31" s="65">
        <v>90</v>
      </c>
      <c r="AH31" s="65">
        <f>AF31+AG31</f>
        <v>126</v>
      </c>
      <c r="AI31" s="56">
        <f t="shared" si="6"/>
        <v>0.2857142857142857</v>
      </c>
      <c r="AJ31" s="86">
        <f t="shared" si="16"/>
        <v>0.7142857142857143</v>
      </c>
      <c r="AK31" s="65">
        <f>SUM(AK28:AK30)</f>
        <v>36</v>
      </c>
      <c r="AL31" s="65">
        <f>SUM(AL28:AL30)</f>
        <v>92</v>
      </c>
      <c r="AM31" s="65">
        <f>AK31+AL31</f>
        <v>128</v>
      </c>
      <c r="AN31" s="56">
        <f t="shared" si="7"/>
        <v>0.28125</v>
      </c>
      <c r="AO31" s="86">
        <f t="shared" si="17"/>
        <v>0.71875</v>
      </c>
      <c r="AP31" s="65">
        <f>SUM(AP28:AP30)</f>
        <v>40</v>
      </c>
      <c r="AQ31" s="65">
        <f>SUM(AQ28:AQ30)</f>
        <v>92</v>
      </c>
      <c r="AR31" s="65">
        <f>AP31+AQ31</f>
        <v>132</v>
      </c>
      <c r="AS31" s="56">
        <f t="shared" si="8"/>
        <v>0.30303030303030304</v>
      </c>
      <c r="AT31" s="87">
        <f t="shared" si="18"/>
        <v>0.69696969696969702</v>
      </c>
      <c r="AU31" s="65">
        <f>SUM(AU28:AU30)</f>
        <v>45</v>
      </c>
      <c r="AV31" s="65">
        <f>SUM(AV28:AV30)</f>
        <v>88</v>
      </c>
      <c r="AW31" s="65">
        <f>AU31+AV31</f>
        <v>133</v>
      </c>
      <c r="AX31" s="56">
        <f t="shared" si="9"/>
        <v>0.33834586466165412</v>
      </c>
      <c r="AY31" s="87">
        <f t="shared" si="19"/>
        <v>0.66165413533834583</v>
      </c>
    </row>
    <row r="32" spans="1:51" ht="18" customHeight="1" x14ac:dyDescent="0.3">
      <c r="A32" s="79" t="s">
        <v>417</v>
      </c>
      <c r="B32" s="75"/>
      <c r="C32" s="75"/>
      <c r="D32" s="75"/>
      <c r="E32" s="76"/>
      <c r="F32" s="73"/>
      <c r="G32" s="75"/>
      <c r="H32" s="75"/>
      <c r="I32" s="75"/>
      <c r="J32" s="76"/>
      <c r="K32" s="73"/>
      <c r="L32" s="75"/>
      <c r="M32" s="75"/>
      <c r="N32" s="75"/>
      <c r="O32" s="76"/>
      <c r="P32" s="73"/>
      <c r="Q32" s="66">
        <v>0</v>
      </c>
      <c r="R32" s="65">
        <v>0</v>
      </c>
      <c r="S32" s="65">
        <f>SUM(Q32:R32)</f>
        <v>0</v>
      </c>
      <c r="T32" s="33" t="s">
        <v>16</v>
      </c>
      <c r="U32" s="73" t="s">
        <v>16</v>
      </c>
      <c r="V32" s="66">
        <v>0</v>
      </c>
      <c r="W32" s="65">
        <v>0</v>
      </c>
      <c r="X32" s="65">
        <f>SUM(V32:W32)</f>
        <v>0</v>
      </c>
      <c r="Y32" s="33" t="s">
        <v>16</v>
      </c>
      <c r="Z32" s="73" t="s">
        <v>16</v>
      </c>
      <c r="AA32" s="66">
        <v>0</v>
      </c>
      <c r="AB32" s="65">
        <v>0</v>
      </c>
      <c r="AC32" s="65">
        <f>SUM(AA32:AB32)</f>
        <v>0</v>
      </c>
      <c r="AD32" s="33" t="s">
        <v>16</v>
      </c>
      <c r="AE32" s="73" t="s">
        <v>16</v>
      </c>
      <c r="AF32" s="66">
        <v>0</v>
      </c>
      <c r="AG32" s="65">
        <v>0</v>
      </c>
      <c r="AH32" s="65">
        <f>SUM(AF32:AG32)</f>
        <v>0</v>
      </c>
      <c r="AI32" s="33" t="s">
        <v>16</v>
      </c>
      <c r="AJ32" s="73" t="s">
        <v>16</v>
      </c>
      <c r="AK32" s="66">
        <v>0</v>
      </c>
      <c r="AL32" s="65">
        <v>0</v>
      </c>
      <c r="AM32" s="65">
        <f>SUM(AK32:AL32)</f>
        <v>0</v>
      </c>
      <c r="AN32" s="33" t="s">
        <v>16</v>
      </c>
      <c r="AO32" s="73" t="s">
        <v>16</v>
      </c>
      <c r="AP32" s="66">
        <v>0</v>
      </c>
      <c r="AQ32" s="65">
        <v>0</v>
      </c>
      <c r="AR32" s="65">
        <f>SUM(AP32:AQ32)</f>
        <v>0</v>
      </c>
      <c r="AS32" s="33" t="s">
        <v>16</v>
      </c>
      <c r="AT32" s="59" t="s">
        <v>16</v>
      </c>
      <c r="AU32" s="66">
        <v>0</v>
      </c>
      <c r="AV32" s="65">
        <v>0</v>
      </c>
      <c r="AW32" s="65">
        <f>SUM(AU32:AV32)</f>
        <v>0</v>
      </c>
      <c r="AX32" s="33" t="s">
        <v>16</v>
      </c>
      <c r="AY32" s="59" t="s">
        <v>16</v>
      </c>
    </row>
    <row r="33" spans="1:51" ht="18" customHeight="1" x14ac:dyDescent="0.3">
      <c r="A33" s="79" t="s">
        <v>418</v>
      </c>
      <c r="B33" s="75"/>
      <c r="C33" s="75"/>
      <c r="D33" s="75"/>
      <c r="E33" s="76"/>
      <c r="F33" s="73"/>
      <c r="G33" s="75"/>
      <c r="H33" s="75"/>
      <c r="I33" s="75"/>
      <c r="J33" s="76"/>
      <c r="K33" s="73"/>
      <c r="L33" s="75"/>
      <c r="M33" s="75"/>
      <c r="N33" s="75"/>
      <c r="O33" s="76"/>
      <c r="P33" s="73"/>
      <c r="Q33" s="66">
        <v>1</v>
      </c>
      <c r="R33" s="65">
        <v>1</v>
      </c>
      <c r="S33" s="65">
        <f>SUM(Q33:R33)</f>
        <v>2</v>
      </c>
      <c r="T33" s="76">
        <f>Q33/S33</f>
        <v>0.5</v>
      </c>
      <c r="U33" s="73"/>
      <c r="V33" s="66">
        <v>1</v>
      </c>
      <c r="W33" s="65">
        <v>1</v>
      </c>
      <c r="X33" s="65">
        <f>SUM(V33:W33)</f>
        <v>2</v>
      </c>
      <c r="Y33" s="76">
        <f>V33/X33</f>
        <v>0.5</v>
      </c>
      <c r="Z33" s="73"/>
      <c r="AA33" s="66">
        <v>1</v>
      </c>
      <c r="AB33" s="65">
        <v>1</v>
      </c>
      <c r="AC33" s="65">
        <f>SUM(AA33:AB33)</f>
        <v>2</v>
      </c>
      <c r="AD33" s="76">
        <f>AA33/AC33</f>
        <v>0.5</v>
      </c>
      <c r="AE33" s="73"/>
      <c r="AF33" s="66">
        <v>1</v>
      </c>
      <c r="AG33" s="65">
        <v>1</v>
      </c>
      <c r="AH33" s="65">
        <v>2</v>
      </c>
      <c r="AI33" s="33">
        <f t="shared" ref="AI33:AI36" si="20">AF33/AH33</f>
        <v>0.5</v>
      </c>
      <c r="AJ33" s="90">
        <f t="shared" ref="AJ33:AJ36" si="21">AG33/AH33</f>
        <v>0.5</v>
      </c>
      <c r="AK33" s="65">
        <v>2</v>
      </c>
      <c r="AL33" s="65">
        <v>2</v>
      </c>
      <c r="AM33" s="65">
        <f>SUM(AK33:AL33)</f>
        <v>4</v>
      </c>
      <c r="AN33" s="33">
        <f t="shared" ref="AN33:AN39" si="22">AK33/AM33</f>
        <v>0.5</v>
      </c>
      <c r="AO33" s="90">
        <f t="shared" ref="AO33:AO39" si="23">AL33/AM33</f>
        <v>0.5</v>
      </c>
      <c r="AP33" s="65">
        <v>2</v>
      </c>
      <c r="AQ33" s="65">
        <v>2</v>
      </c>
      <c r="AR33" s="65">
        <f>SUM(AP33:AQ33)</f>
        <v>4</v>
      </c>
      <c r="AS33" s="33">
        <f t="shared" ref="AS33:AS36" si="24">AP33/AR33</f>
        <v>0.5</v>
      </c>
      <c r="AT33" s="91">
        <f t="shared" ref="AT33:AT36" si="25">AQ33/AR33</f>
        <v>0.5</v>
      </c>
      <c r="AU33" s="65">
        <v>1</v>
      </c>
      <c r="AV33" s="65">
        <v>0</v>
      </c>
      <c r="AW33" s="65">
        <f>SUM(AU33:AV33)</f>
        <v>1</v>
      </c>
      <c r="AX33" s="33">
        <f t="shared" ref="AX33:AX36" si="26">AU33/AW33</f>
        <v>1</v>
      </c>
      <c r="AY33" s="91">
        <f t="shared" ref="AY33:AY36" si="27">AV33/AW33</f>
        <v>0</v>
      </c>
    </row>
    <row r="34" spans="1:51" ht="18" customHeight="1" x14ac:dyDescent="0.3">
      <c r="A34" s="79" t="s">
        <v>419</v>
      </c>
      <c r="B34" s="75"/>
      <c r="C34" s="75"/>
      <c r="D34" s="75"/>
      <c r="E34" s="76"/>
      <c r="F34" s="73"/>
      <c r="G34" s="75"/>
      <c r="H34" s="75"/>
      <c r="I34" s="75"/>
      <c r="J34" s="76"/>
      <c r="K34" s="73"/>
      <c r="L34" s="75"/>
      <c r="M34" s="75"/>
      <c r="N34" s="75"/>
      <c r="O34" s="76"/>
      <c r="P34" s="73"/>
      <c r="Q34" s="66">
        <v>5</v>
      </c>
      <c r="R34" s="65">
        <v>5</v>
      </c>
      <c r="S34" s="65">
        <f>SUM(Q34:R34)</f>
        <v>10</v>
      </c>
      <c r="T34" s="76">
        <f>Q34/S34</f>
        <v>0.5</v>
      </c>
      <c r="U34" s="73"/>
      <c r="V34" s="66">
        <v>4</v>
      </c>
      <c r="W34" s="65">
        <v>4</v>
      </c>
      <c r="X34" s="65">
        <f>SUM(V34:W34)</f>
        <v>8</v>
      </c>
      <c r="Y34" s="76">
        <f>V34/X34</f>
        <v>0.5</v>
      </c>
      <c r="Z34" s="73"/>
      <c r="AA34" s="66">
        <v>3</v>
      </c>
      <c r="AB34" s="65">
        <v>3</v>
      </c>
      <c r="AC34" s="65">
        <f>SUM(AA34:AB34)</f>
        <v>6</v>
      </c>
      <c r="AD34" s="76">
        <f>AA34/AC34</f>
        <v>0.5</v>
      </c>
      <c r="AE34" s="73"/>
      <c r="AF34" s="66">
        <v>4</v>
      </c>
      <c r="AG34" s="65">
        <v>5</v>
      </c>
      <c r="AH34" s="65">
        <f>SUM(AF34:AG34)</f>
        <v>9</v>
      </c>
      <c r="AI34" s="33">
        <f t="shared" si="20"/>
        <v>0.44444444444444442</v>
      </c>
      <c r="AJ34" s="86">
        <f t="shared" si="21"/>
        <v>0.55555555555555558</v>
      </c>
      <c r="AK34" s="65">
        <v>5</v>
      </c>
      <c r="AL34" s="65">
        <v>6</v>
      </c>
      <c r="AM34" s="65">
        <f>SUM(AK34:AL34)</f>
        <v>11</v>
      </c>
      <c r="AN34" s="33">
        <f t="shared" si="22"/>
        <v>0.45454545454545453</v>
      </c>
      <c r="AO34" s="86">
        <f t="shared" si="23"/>
        <v>0.54545454545454541</v>
      </c>
      <c r="AP34" s="65">
        <v>4</v>
      </c>
      <c r="AQ34" s="65">
        <v>5</v>
      </c>
      <c r="AR34" s="65">
        <f>SUM(AP34:AQ34)</f>
        <v>9</v>
      </c>
      <c r="AS34" s="33">
        <f t="shared" si="24"/>
        <v>0.44444444444444442</v>
      </c>
      <c r="AT34" s="87">
        <f t="shared" si="25"/>
        <v>0.55555555555555558</v>
      </c>
      <c r="AU34" s="129">
        <v>3</v>
      </c>
      <c r="AV34" s="129">
        <v>4</v>
      </c>
      <c r="AW34" s="65">
        <f>SUM(AU34:AV34)</f>
        <v>7</v>
      </c>
      <c r="AX34" s="33">
        <f t="shared" si="26"/>
        <v>0.42857142857142855</v>
      </c>
      <c r="AY34" s="87">
        <f t="shared" si="27"/>
        <v>0.5714285714285714</v>
      </c>
    </row>
    <row r="35" spans="1:51" s="6" customFormat="1" ht="18" customHeight="1" x14ac:dyDescent="0.3">
      <c r="A35" s="79" t="s">
        <v>409</v>
      </c>
      <c r="B35" s="75"/>
      <c r="C35" s="75"/>
      <c r="D35" s="75"/>
      <c r="E35" s="76"/>
      <c r="F35" s="73"/>
      <c r="G35" s="75"/>
      <c r="H35" s="75"/>
      <c r="I35" s="75"/>
      <c r="J35" s="76"/>
      <c r="K35" s="73"/>
      <c r="L35" s="75"/>
      <c r="M35" s="75"/>
      <c r="N35" s="75"/>
      <c r="O35" s="76"/>
      <c r="P35" s="73"/>
      <c r="Q35" s="66">
        <v>6</v>
      </c>
      <c r="R35" s="65">
        <v>6</v>
      </c>
      <c r="S35" s="65">
        <f>Q35+R35</f>
        <v>12</v>
      </c>
      <c r="T35" s="76">
        <f>Q35/S35</f>
        <v>0.5</v>
      </c>
      <c r="U35" s="73"/>
      <c r="V35" s="66">
        <v>5</v>
      </c>
      <c r="W35" s="65">
        <v>5</v>
      </c>
      <c r="X35" s="65">
        <f>V35+W35</f>
        <v>10</v>
      </c>
      <c r="Y35" s="76">
        <f>V35/X35</f>
        <v>0.5</v>
      </c>
      <c r="Z35" s="73"/>
      <c r="AA35" s="66">
        <v>4</v>
      </c>
      <c r="AB35" s="65">
        <v>4</v>
      </c>
      <c r="AC35" s="65">
        <f>AA35+AB35</f>
        <v>8</v>
      </c>
      <c r="AD35" s="76">
        <f>AA35/AC35</f>
        <v>0.5</v>
      </c>
      <c r="AE35" s="73"/>
      <c r="AF35" s="66">
        <v>5</v>
      </c>
      <c r="AG35" s="65">
        <v>6</v>
      </c>
      <c r="AH35" s="65">
        <f>AF35+AG35</f>
        <v>11</v>
      </c>
      <c r="AI35" s="56">
        <f t="shared" si="20"/>
        <v>0.45454545454545453</v>
      </c>
      <c r="AJ35" s="86">
        <f t="shared" si="21"/>
        <v>0.54545454545454541</v>
      </c>
      <c r="AK35" s="65">
        <f>SUM(AK32:AK34)</f>
        <v>7</v>
      </c>
      <c r="AL35" s="65">
        <f>SUM(AL32:AL34)</f>
        <v>8</v>
      </c>
      <c r="AM35" s="65">
        <f>AK35+AL35</f>
        <v>15</v>
      </c>
      <c r="AN35" s="56">
        <f t="shared" si="22"/>
        <v>0.46666666666666667</v>
      </c>
      <c r="AO35" s="86">
        <f t="shared" si="23"/>
        <v>0.53333333333333333</v>
      </c>
      <c r="AP35" s="65">
        <v>7</v>
      </c>
      <c r="AQ35" s="65">
        <f>SUM(AQ32:AQ34)</f>
        <v>7</v>
      </c>
      <c r="AR35" s="65">
        <f>AP35+AQ35</f>
        <v>14</v>
      </c>
      <c r="AS35" s="56">
        <f t="shared" si="24"/>
        <v>0.5</v>
      </c>
      <c r="AT35" s="87">
        <f t="shared" si="25"/>
        <v>0.5</v>
      </c>
      <c r="AU35" s="82">
        <v>4</v>
      </c>
      <c r="AV35" s="82">
        <f>SUM(AV32:AV34)</f>
        <v>4</v>
      </c>
      <c r="AW35" s="65">
        <f>AU35+AV35</f>
        <v>8</v>
      </c>
      <c r="AX35" s="56">
        <f t="shared" si="26"/>
        <v>0.5</v>
      </c>
      <c r="AY35" s="87">
        <f t="shared" si="27"/>
        <v>0.5</v>
      </c>
    </row>
    <row r="36" spans="1:51" ht="18" customHeight="1" x14ac:dyDescent="0.3">
      <c r="A36" s="79" t="s">
        <v>258</v>
      </c>
      <c r="B36" s="75"/>
      <c r="C36" s="75"/>
      <c r="D36" s="75"/>
      <c r="E36" s="76"/>
      <c r="F36" s="73"/>
      <c r="G36" s="75"/>
      <c r="H36" s="75"/>
      <c r="I36" s="75"/>
      <c r="J36" s="76"/>
      <c r="K36" s="73"/>
      <c r="L36" s="75"/>
      <c r="M36" s="75"/>
      <c r="N36" s="75"/>
      <c r="O36" s="76"/>
      <c r="P36" s="73"/>
      <c r="Q36" s="66">
        <v>1</v>
      </c>
      <c r="R36" s="65">
        <v>1</v>
      </c>
      <c r="S36" s="65">
        <f>SUM(Q36:R36)</f>
        <v>2</v>
      </c>
      <c r="T36" s="76">
        <f>Q36/S36</f>
        <v>0.5</v>
      </c>
      <c r="U36" s="73"/>
      <c r="V36" s="66">
        <v>1</v>
      </c>
      <c r="W36" s="65">
        <v>1</v>
      </c>
      <c r="X36" s="65">
        <f>SUM(V36:W36)</f>
        <v>2</v>
      </c>
      <c r="Y36" s="76">
        <f>V36/X36</f>
        <v>0.5</v>
      </c>
      <c r="Z36" s="73"/>
      <c r="AA36" s="66">
        <v>3</v>
      </c>
      <c r="AB36" s="65">
        <v>2</v>
      </c>
      <c r="AC36" s="65">
        <f>SUM(AA36:AB36)</f>
        <v>5</v>
      </c>
      <c r="AD36" s="76">
        <f>AA36/AC36</f>
        <v>0.6</v>
      </c>
      <c r="AE36" s="73"/>
      <c r="AF36" s="66">
        <v>3</v>
      </c>
      <c r="AG36" s="65">
        <v>2</v>
      </c>
      <c r="AH36" s="65">
        <f>SUM(AF36:AG36)</f>
        <v>5</v>
      </c>
      <c r="AI36" s="33">
        <f t="shared" si="20"/>
        <v>0.6</v>
      </c>
      <c r="AJ36" s="86">
        <f t="shared" si="21"/>
        <v>0.4</v>
      </c>
      <c r="AK36" s="65">
        <v>3</v>
      </c>
      <c r="AL36" s="65">
        <v>3</v>
      </c>
      <c r="AM36" s="65">
        <f>SUM(AK36:AL36)</f>
        <v>6</v>
      </c>
      <c r="AN36" s="33">
        <f t="shared" si="22"/>
        <v>0.5</v>
      </c>
      <c r="AO36" s="86">
        <f t="shared" si="23"/>
        <v>0.5</v>
      </c>
      <c r="AP36" s="65">
        <v>3</v>
      </c>
      <c r="AQ36" s="65">
        <v>2</v>
      </c>
      <c r="AR36" s="65">
        <f>SUM(AP36:AQ36)</f>
        <v>5</v>
      </c>
      <c r="AS36" s="33">
        <f t="shared" si="24"/>
        <v>0.6</v>
      </c>
      <c r="AT36" s="87">
        <f t="shared" si="25"/>
        <v>0.4</v>
      </c>
      <c r="AU36" s="65">
        <v>3</v>
      </c>
      <c r="AV36" s="65">
        <v>3</v>
      </c>
      <c r="AW36" s="65">
        <f>SUM(AU36:AV36)</f>
        <v>6</v>
      </c>
      <c r="AX36" s="33">
        <f t="shared" si="26"/>
        <v>0.5</v>
      </c>
      <c r="AY36" s="87">
        <f t="shared" si="27"/>
        <v>0.5</v>
      </c>
    </row>
    <row r="37" spans="1:51" ht="18" customHeight="1" x14ac:dyDescent="0.3">
      <c r="A37" s="79" t="s">
        <v>259</v>
      </c>
      <c r="B37" s="75"/>
      <c r="C37" s="75"/>
      <c r="D37" s="75"/>
      <c r="E37" s="76"/>
      <c r="F37" s="73"/>
      <c r="G37" s="75"/>
      <c r="H37" s="75"/>
      <c r="I37" s="75"/>
      <c r="J37" s="76"/>
      <c r="K37" s="73"/>
      <c r="L37" s="75"/>
      <c r="M37" s="75"/>
      <c r="N37" s="75"/>
      <c r="O37" s="76"/>
      <c r="P37" s="73"/>
      <c r="Q37" s="66">
        <v>0</v>
      </c>
      <c r="R37" s="65">
        <v>0</v>
      </c>
      <c r="S37" s="65">
        <f>SUM(Q37:R37)</f>
        <v>0</v>
      </c>
      <c r="T37" s="72" t="s">
        <v>16</v>
      </c>
      <c r="U37" s="73" t="s">
        <v>16</v>
      </c>
      <c r="V37" s="66">
        <v>0</v>
      </c>
      <c r="W37" s="65">
        <v>0</v>
      </c>
      <c r="X37" s="65">
        <f>SUM(V37:W37)</f>
        <v>0</v>
      </c>
      <c r="Y37" s="72" t="s">
        <v>16</v>
      </c>
      <c r="Z37" s="73" t="s">
        <v>16</v>
      </c>
      <c r="AA37" s="66">
        <v>0</v>
      </c>
      <c r="AB37" s="65">
        <v>0</v>
      </c>
      <c r="AC37" s="65">
        <f>SUM(AA37:AB37)</f>
        <v>0</v>
      </c>
      <c r="AD37" s="72" t="s">
        <v>16</v>
      </c>
      <c r="AE37" s="73" t="s">
        <v>16</v>
      </c>
      <c r="AF37" s="66">
        <v>0</v>
      </c>
      <c r="AG37" s="65">
        <v>0</v>
      </c>
      <c r="AH37" s="65">
        <f>SUM(AF37:AG37)</f>
        <v>0</v>
      </c>
      <c r="AI37" s="33" t="s">
        <v>16</v>
      </c>
      <c r="AJ37" s="73" t="s">
        <v>16</v>
      </c>
      <c r="AK37" s="66">
        <v>0</v>
      </c>
      <c r="AL37" s="65">
        <v>0</v>
      </c>
      <c r="AM37" s="65">
        <f>SUM(AK37:AL37)</f>
        <v>0</v>
      </c>
      <c r="AN37" s="33" t="s">
        <v>16</v>
      </c>
      <c r="AO37" s="73" t="s">
        <v>16</v>
      </c>
      <c r="AP37" s="66">
        <v>0</v>
      </c>
      <c r="AQ37" s="65">
        <v>0</v>
      </c>
      <c r="AR37" s="65">
        <f>SUM(AP37:AQ37)</f>
        <v>0</v>
      </c>
      <c r="AS37" s="33" t="s">
        <v>16</v>
      </c>
      <c r="AT37" s="59" t="s">
        <v>16</v>
      </c>
      <c r="AU37" s="66">
        <v>0</v>
      </c>
      <c r="AV37" s="65">
        <v>0</v>
      </c>
      <c r="AW37" s="65">
        <f>SUM(AU37:AV37)</f>
        <v>0</v>
      </c>
      <c r="AX37" s="33" t="s">
        <v>16</v>
      </c>
      <c r="AY37" s="59" t="s">
        <v>16</v>
      </c>
    </row>
    <row r="38" spans="1:51" ht="18" customHeight="1" x14ac:dyDescent="0.3">
      <c r="A38" s="79" t="s">
        <v>260</v>
      </c>
      <c r="B38" s="75"/>
      <c r="C38" s="75"/>
      <c r="D38" s="75"/>
      <c r="E38" s="76"/>
      <c r="F38" s="73"/>
      <c r="G38" s="75"/>
      <c r="H38" s="75"/>
      <c r="I38" s="75"/>
      <c r="J38" s="76"/>
      <c r="K38" s="73"/>
      <c r="L38" s="75"/>
      <c r="M38" s="75"/>
      <c r="N38" s="75"/>
      <c r="O38" s="76"/>
      <c r="P38" s="73"/>
      <c r="Q38" s="66">
        <v>0</v>
      </c>
      <c r="R38" s="65">
        <v>0</v>
      </c>
      <c r="S38" s="65">
        <f>SUM(Q38:R38)</f>
        <v>0</v>
      </c>
      <c r="T38" s="33" t="s">
        <v>16</v>
      </c>
      <c r="U38" s="73" t="s">
        <v>16</v>
      </c>
      <c r="V38" s="66">
        <v>0</v>
      </c>
      <c r="W38" s="65">
        <v>0</v>
      </c>
      <c r="X38" s="65">
        <f>SUM(V38:W38)</f>
        <v>0</v>
      </c>
      <c r="Y38" s="33" t="s">
        <v>16</v>
      </c>
      <c r="Z38" s="73" t="s">
        <v>16</v>
      </c>
      <c r="AA38" s="66">
        <v>0</v>
      </c>
      <c r="AB38" s="65">
        <v>0</v>
      </c>
      <c r="AC38" s="65">
        <f>SUM(AA38:AB38)</f>
        <v>0</v>
      </c>
      <c r="AD38" s="33" t="s">
        <v>16</v>
      </c>
      <c r="AE38" s="73" t="s">
        <v>16</v>
      </c>
      <c r="AF38" s="66">
        <v>0</v>
      </c>
      <c r="AG38" s="65">
        <v>0</v>
      </c>
      <c r="AH38" s="65">
        <f>SUM(AF38:AG38)</f>
        <v>0</v>
      </c>
      <c r="AI38" s="33" t="s">
        <v>16</v>
      </c>
      <c r="AJ38" s="73" t="s">
        <v>16</v>
      </c>
      <c r="AK38" s="66">
        <v>0</v>
      </c>
      <c r="AL38" s="65">
        <v>0</v>
      </c>
      <c r="AM38" s="65">
        <f>SUM(AK38:AL38)</f>
        <v>0</v>
      </c>
      <c r="AN38" s="33" t="s">
        <v>16</v>
      </c>
      <c r="AO38" s="73" t="s">
        <v>16</v>
      </c>
      <c r="AP38" s="66">
        <v>0</v>
      </c>
      <c r="AQ38" s="65">
        <v>0</v>
      </c>
      <c r="AR38" s="65">
        <f>SUM(AP38:AQ38)</f>
        <v>0</v>
      </c>
      <c r="AS38" s="33" t="s">
        <v>16</v>
      </c>
      <c r="AT38" s="59" t="s">
        <v>16</v>
      </c>
      <c r="AU38" s="66">
        <v>0</v>
      </c>
      <c r="AV38" s="65">
        <v>0</v>
      </c>
      <c r="AW38" s="65">
        <f>SUM(AU38:AV38)</f>
        <v>0</v>
      </c>
      <c r="AX38" s="33" t="s">
        <v>16</v>
      </c>
      <c r="AY38" s="59" t="s">
        <v>16</v>
      </c>
    </row>
    <row r="39" spans="1:51" s="6" customFormat="1" ht="18" customHeight="1" x14ac:dyDescent="0.3">
      <c r="A39" s="79" t="s">
        <v>160</v>
      </c>
      <c r="B39" s="75"/>
      <c r="C39" s="75"/>
      <c r="D39" s="75"/>
      <c r="E39" s="76"/>
      <c r="F39" s="73"/>
      <c r="G39" s="75"/>
      <c r="H39" s="75"/>
      <c r="I39" s="75"/>
      <c r="J39" s="76"/>
      <c r="K39" s="73"/>
      <c r="L39" s="75"/>
      <c r="M39" s="75"/>
      <c r="N39" s="75"/>
      <c r="O39" s="76"/>
      <c r="P39" s="73"/>
      <c r="Q39" s="66">
        <v>1</v>
      </c>
      <c r="R39" s="65">
        <v>1</v>
      </c>
      <c r="S39" s="65">
        <f>Q39+R39</f>
        <v>2</v>
      </c>
      <c r="T39" s="76">
        <f>Q39/S39</f>
        <v>0.5</v>
      </c>
      <c r="U39" s="73"/>
      <c r="V39" s="66">
        <v>1</v>
      </c>
      <c r="W39" s="65">
        <v>1</v>
      </c>
      <c r="X39" s="65">
        <f>V39+W39</f>
        <v>2</v>
      </c>
      <c r="Y39" s="76">
        <f>V39/X39</f>
        <v>0.5</v>
      </c>
      <c r="Z39" s="73"/>
      <c r="AA39" s="66">
        <v>3</v>
      </c>
      <c r="AB39" s="65">
        <v>2</v>
      </c>
      <c r="AC39" s="65">
        <f>AA39+AB39</f>
        <v>5</v>
      </c>
      <c r="AD39" s="76">
        <f>AA39/AC39</f>
        <v>0.6</v>
      </c>
      <c r="AE39" s="73"/>
      <c r="AF39" s="66">
        <v>3</v>
      </c>
      <c r="AG39" s="65">
        <v>2</v>
      </c>
      <c r="AH39" s="65">
        <f>AF39+AG39</f>
        <v>5</v>
      </c>
      <c r="AI39" s="76">
        <f>AF39/AH39</f>
        <v>0.6</v>
      </c>
      <c r="AJ39" s="73"/>
      <c r="AK39" s="66">
        <f>SUM(AK36:AK38)</f>
        <v>3</v>
      </c>
      <c r="AL39" s="65">
        <f>SUM(AL36:AL38)</f>
        <v>3</v>
      </c>
      <c r="AM39" s="65">
        <f>AK39+AL39</f>
        <v>6</v>
      </c>
      <c r="AN39" s="85">
        <f t="shared" si="22"/>
        <v>0.5</v>
      </c>
      <c r="AO39" s="73">
        <f t="shared" si="23"/>
        <v>0.5</v>
      </c>
      <c r="AP39" s="66">
        <f>SUM(AP36:AP38)</f>
        <v>3</v>
      </c>
      <c r="AQ39" s="65">
        <f>SUM(AQ36:AQ38)</f>
        <v>2</v>
      </c>
      <c r="AR39" s="65">
        <f>AP39+AQ39</f>
        <v>5</v>
      </c>
      <c r="AS39" s="85">
        <f t="shared" ref="AS39" si="28">AP39/AR39</f>
        <v>0.6</v>
      </c>
      <c r="AT39" s="59">
        <f t="shared" ref="AT39:AT43" si="29">AQ39/AR39</f>
        <v>0.4</v>
      </c>
      <c r="AU39" s="66">
        <f>SUM(AU36:AU38)</f>
        <v>3</v>
      </c>
      <c r="AV39" s="65">
        <f>SUM(AV36:AV38)</f>
        <v>3</v>
      </c>
      <c r="AW39" s="65">
        <f>AU39+AV39</f>
        <v>6</v>
      </c>
      <c r="AX39" s="85">
        <f t="shared" ref="AX39" si="30">AU39/AW39</f>
        <v>0.5</v>
      </c>
      <c r="AY39" s="59">
        <f t="shared" ref="AY39:AY42" si="31">AV39/AW39</f>
        <v>0.5</v>
      </c>
    </row>
    <row r="40" spans="1:51" ht="18" customHeight="1" x14ac:dyDescent="0.3">
      <c r="A40" s="79" t="s">
        <v>261</v>
      </c>
      <c r="B40" s="78">
        <f t="shared" ref="B40:D43" si="32">SUM(B4+B8+B12+B16+B20+B24+B28)</f>
        <v>80</v>
      </c>
      <c r="C40" s="78">
        <f t="shared" si="32"/>
        <v>294</v>
      </c>
      <c r="D40" s="78">
        <f t="shared" si="32"/>
        <v>374</v>
      </c>
      <c r="E40" s="72">
        <f>B40/D40</f>
        <v>0.21390374331550802</v>
      </c>
      <c r="F40" s="90">
        <f t="shared" si="10"/>
        <v>0.78609625668449201</v>
      </c>
      <c r="G40" s="78">
        <f t="shared" ref="G40:I43" si="33">SUM(G4+G8+G12+G16+G20+G24+G28)</f>
        <v>81</v>
      </c>
      <c r="H40" s="78">
        <f t="shared" si="33"/>
        <v>296</v>
      </c>
      <c r="I40" s="78">
        <f t="shared" si="33"/>
        <v>377</v>
      </c>
      <c r="J40" s="72">
        <f>G40/I40</f>
        <v>0.21485411140583555</v>
      </c>
      <c r="K40" s="90">
        <f t="shared" si="11"/>
        <v>0.78514588859416445</v>
      </c>
      <c r="L40" s="78">
        <f t="shared" ref="L40:N43" si="34">SUM(L4+L8+L12+L16+L20+L24+L28)</f>
        <v>84</v>
      </c>
      <c r="M40" s="78">
        <f t="shared" si="34"/>
        <v>303</v>
      </c>
      <c r="N40" s="78">
        <f t="shared" si="34"/>
        <v>387</v>
      </c>
      <c r="O40" s="72">
        <f>L40/N40</f>
        <v>0.21705426356589147</v>
      </c>
      <c r="P40" s="90">
        <f t="shared" si="12"/>
        <v>0.78294573643410847</v>
      </c>
      <c r="Q40" s="65">
        <v>86</v>
      </c>
      <c r="R40" s="65">
        <v>314</v>
      </c>
      <c r="S40" s="65">
        <f>Q40+R40</f>
        <v>400</v>
      </c>
      <c r="T40" s="72">
        <f>Q40/S40</f>
        <v>0.215</v>
      </c>
      <c r="U40" s="90">
        <f t="shared" si="13"/>
        <v>0.78500000000000003</v>
      </c>
      <c r="V40" s="65">
        <v>87</v>
      </c>
      <c r="W40" s="65">
        <v>316</v>
      </c>
      <c r="X40" s="65">
        <f>V40+W40</f>
        <v>403</v>
      </c>
      <c r="Y40" s="72">
        <f>V40/X40</f>
        <v>0.21588089330024815</v>
      </c>
      <c r="Z40" s="90">
        <f t="shared" si="14"/>
        <v>0.78411910669975182</v>
      </c>
      <c r="AA40" s="65">
        <v>91</v>
      </c>
      <c r="AB40" s="65">
        <v>313</v>
      </c>
      <c r="AC40" s="65">
        <f>AA40+AB40</f>
        <v>404</v>
      </c>
      <c r="AD40" s="72">
        <f>AA40/AC40</f>
        <v>0.22524752475247525</v>
      </c>
      <c r="AE40" s="90">
        <f t="shared" si="15"/>
        <v>0.77475247524752477</v>
      </c>
      <c r="AF40" s="65">
        <v>96</v>
      </c>
      <c r="AG40" s="65">
        <v>304</v>
      </c>
      <c r="AH40" s="65">
        <f>AF40+AG40</f>
        <v>400</v>
      </c>
      <c r="AI40" s="72">
        <f>AF40/AH40</f>
        <v>0.24</v>
      </c>
      <c r="AJ40" s="90">
        <f t="shared" si="16"/>
        <v>0.76</v>
      </c>
      <c r="AK40" s="65">
        <v>92</v>
      </c>
      <c r="AL40" s="65">
        <v>307</v>
      </c>
      <c r="AM40" s="65">
        <f>AK40+AL40</f>
        <v>399</v>
      </c>
      <c r="AN40" s="77">
        <f>AK40/AM40</f>
        <v>0.23057644110275688</v>
      </c>
      <c r="AO40" s="73">
        <f t="shared" si="17"/>
        <v>0.76942355889724312</v>
      </c>
      <c r="AP40" s="66">
        <v>95</v>
      </c>
      <c r="AQ40" s="65">
        <v>321</v>
      </c>
      <c r="AR40" s="65">
        <f>AP40+AQ40</f>
        <v>416</v>
      </c>
      <c r="AS40" s="77">
        <f>AP40/AR40</f>
        <v>0.22836538461538461</v>
      </c>
      <c r="AT40" s="59">
        <f t="shared" si="29"/>
        <v>0.77163461538461542</v>
      </c>
      <c r="AU40" s="66">
        <v>97</v>
      </c>
      <c r="AV40" s="66">
        <v>314</v>
      </c>
      <c r="AW40" s="65">
        <f>AU40+AV40</f>
        <v>411</v>
      </c>
      <c r="AX40" s="77">
        <f>AU40/AW40</f>
        <v>0.23600973236009731</v>
      </c>
      <c r="AY40" s="59">
        <f t="shared" si="31"/>
        <v>0.76399026763990263</v>
      </c>
    </row>
    <row r="41" spans="1:51" ht="18" customHeight="1" x14ac:dyDescent="0.3">
      <c r="A41" s="79" t="s">
        <v>262</v>
      </c>
      <c r="B41" s="65">
        <f t="shared" si="32"/>
        <v>27</v>
      </c>
      <c r="C41" s="65">
        <f t="shared" si="32"/>
        <v>110</v>
      </c>
      <c r="D41" s="65">
        <f t="shared" si="32"/>
        <v>137</v>
      </c>
      <c r="E41" s="33">
        <f>B41/D41</f>
        <v>0.19708029197080293</v>
      </c>
      <c r="F41" s="86">
        <f t="shared" si="10"/>
        <v>0.8029197080291971</v>
      </c>
      <c r="G41" s="65">
        <f t="shared" si="33"/>
        <v>27</v>
      </c>
      <c r="H41" s="65">
        <f t="shared" si="33"/>
        <v>118</v>
      </c>
      <c r="I41" s="65">
        <f t="shared" si="33"/>
        <v>145</v>
      </c>
      <c r="J41" s="33">
        <f>G41/I41</f>
        <v>0.18620689655172415</v>
      </c>
      <c r="K41" s="86">
        <f t="shared" si="11"/>
        <v>0.81379310344827582</v>
      </c>
      <c r="L41" s="65">
        <f t="shared" si="34"/>
        <v>29</v>
      </c>
      <c r="M41" s="65">
        <f t="shared" si="34"/>
        <v>118</v>
      </c>
      <c r="N41" s="65">
        <f t="shared" si="34"/>
        <v>147</v>
      </c>
      <c r="O41" s="33">
        <f>L41/N41</f>
        <v>0.19727891156462585</v>
      </c>
      <c r="P41" s="86">
        <f t="shared" si="12"/>
        <v>0.80272108843537415</v>
      </c>
      <c r="Q41" s="65">
        <v>34</v>
      </c>
      <c r="R41" s="65">
        <v>113</v>
      </c>
      <c r="S41" s="65">
        <f>Q41+R41</f>
        <v>147</v>
      </c>
      <c r="T41" s="33">
        <f>Q41/S41</f>
        <v>0.23129251700680273</v>
      </c>
      <c r="U41" s="86">
        <f t="shared" si="13"/>
        <v>0.76870748299319724</v>
      </c>
      <c r="V41" s="65">
        <v>41</v>
      </c>
      <c r="W41" s="65">
        <v>116</v>
      </c>
      <c r="X41" s="65">
        <f>V41+W41</f>
        <v>157</v>
      </c>
      <c r="Y41" s="33">
        <f>V41/X41</f>
        <v>0.26114649681528662</v>
      </c>
      <c r="Z41" s="86">
        <f t="shared" si="14"/>
        <v>0.73885350318471332</v>
      </c>
      <c r="AA41" s="65">
        <v>45</v>
      </c>
      <c r="AB41" s="65">
        <v>117</v>
      </c>
      <c r="AC41" s="65">
        <f>AA41+AB41</f>
        <v>162</v>
      </c>
      <c r="AD41" s="33">
        <f>AA41/AC41</f>
        <v>0.27777777777777779</v>
      </c>
      <c r="AE41" s="86">
        <f t="shared" si="15"/>
        <v>0.72222222222222221</v>
      </c>
      <c r="AF41" s="65">
        <v>50</v>
      </c>
      <c r="AG41" s="65">
        <v>126</v>
      </c>
      <c r="AH41" s="65">
        <f>AF41+AG41</f>
        <v>176</v>
      </c>
      <c r="AI41" s="33">
        <f>AF41/AH41</f>
        <v>0.28409090909090912</v>
      </c>
      <c r="AJ41" s="86">
        <f t="shared" si="16"/>
        <v>0.71590909090909094</v>
      </c>
      <c r="AK41" s="65">
        <v>58</v>
      </c>
      <c r="AL41" s="65">
        <v>125</v>
      </c>
      <c r="AM41" s="65">
        <f>AK41+AL41</f>
        <v>183</v>
      </c>
      <c r="AN41" s="72">
        <f>AK41/AM41</f>
        <v>0.31693989071038253</v>
      </c>
      <c r="AO41" s="90">
        <f t="shared" si="17"/>
        <v>0.68306010928961747</v>
      </c>
      <c r="AP41" s="65">
        <v>60</v>
      </c>
      <c r="AQ41" s="65">
        <v>118</v>
      </c>
      <c r="AR41" s="65">
        <f>AP41+AQ41</f>
        <v>178</v>
      </c>
      <c r="AS41" s="72">
        <f>AP41/AR41</f>
        <v>0.33707865168539325</v>
      </c>
      <c r="AT41" s="91">
        <f t="shared" si="29"/>
        <v>0.6629213483146067</v>
      </c>
      <c r="AU41" s="66">
        <v>65</v>
      </c>
      <c r="AV41" s="66">
        <v>113</v>
      </c>
      <c r="AW41" s="65">
        <f>AU41+AV41</f>
        <v>178</v>
      </c>
      <c r="AX41" s="72">
        <f>AU41/AW41</f>
        <v>0.3651685393258427</v>
      </c>
      <c r="AY41" s="91">
        <f t="shared" si="31"/>
        <v>0.6348314606741573</v>
      </c>
    </row>
    <row r="42" spans="1:51" ht="18" customHeight="1" x14ac:dyDescent="0.3">
      <c r="A42" s="79" t="s">
        <v>263</v>
      </c>
      <c r="B42" s="65">
        <f t="shared" si="32"/>
        <v>40</v>
      </c>
      <c r="C42" s="65">
        <f t="shared" si="32"/>
        <v>99</v>
      </c>
      <c r="D42" s="65">
        <f t="shared" si="32"/>
        <v>139</v>
      </c>
      <c r="E42" s="33">
        <f>B42/D42</f>
        <v>0.28776978417266186</v>
      </c>
      <c r="F42" s="86">
        <f t="shared" si="10"/>
        <v>0.71223021582733814</v>
      </c>
      <c r="G42" s="65">
        <f t="shared" si="33"/>
        <v>47</v>
      </c>
      <c r="H42" s="65">
        <f t="shared" si="33"/>
        <v>94</v>
      </c>
      <c r="I42" s="65">
        <f t="shared" si="33"/>
        <v>141</v>
      </c>
      <c r="J42" s="33">
        <f>G42/I42</f>
        <v>0.33333333333333331</v>
      </c>
      <c r="K42" s="86">
        <f t="shared" si="11"/>
        <v>0.66666666666666663</v>
      </c>
      <c r="L42" s="65">
        <f t="shared" si="34"/>
        <v>52</v>
      </c>
      <c r="M42" s="65">
        <f t="shared" si="34"/>
        <v>90</v>
      </c>
      <c r="N42" s="65">
        <f t="shared" si="34"/>
        <v>142</v>
      </c>
      <c r="O42" s="33">
        <f>L42/N42</f>
        <v>0.36619718309859156</v>
      </c>
      <c r="P42" s="86">
        <f t="shared" si="12"/>
        <v>0.63380281690140849</v>
      </c>
      <c r="Q42" s="65">
        <v>49</v>
      </c>
      <c r="R42" s="65">
        <v>106</v>
      </c>
      <c r="S42" s="65">
        <f>Q42+R42</f>
        <v>155</v>
      </c>
      <c r="T42" s="33">
        <f>Q42/S42</f>
        <v>0.31612903225806449</v>
      </c>
      <c r="U42" s="86">
        <f t="shared" si="13"/>
        <v>0.68387096774193545</v>
      </c>
      <c r="V42" s="65">
        <v>52</v>
      </c>
      <c r="W42" s="65">
        <v>105</v>
      </c>
      <c r="X42" s="65">
        <f>V42+W42</f>
        <v>157</v>
      </c>
      <c r="Y42" s="33">
        <f>V42/X42</f>
        <v>0.33121019108280253</v>
      </c>
      <c r="Z42" s="86">
        <f t="shared" si="14"/>
        <v>0.66878980891719741</v>
      </c>
      <c r="AA42" s="65">
        <v>63</v>
      </c>
      <c r="AB42" s="65">
        <v>101</v>
      </c>
      <c r="AC42" s="65">
        <f>AA42+AB42</f>
        <v>164</v>
      </c>
      <c r="AD42" s="33">
        <f>AA42/AC42</f>
        <v>0.38414634146341464</v>
      </c>
      <c r="AE42" s="86">
        <f t="shared" si="15"/>
        <v>0.61585365853658536</v>
      </c>
      <c r="AF42" s="65">
        <v>62</v>
      </c>
      <c r="AG42" s="65">
        <v>90</v>
      </c>
      <c r="AH42" s="65">
        <f>AF42+AG42</f>
        <v>152</v>
      </c>
      <c r="AI42" s="33">
        <f>AF42/AH42</f>
        <v>0.40789473684210525</v>
      </c>
      <c r="AJ42" s="86">
        <f t="shared" si="16"/>
        <v>0.59210526315789469</v>
      </c>
      <c r="AK42" s="65">
        <v>64</v>
      </c>
      <c r="AL42" s="65">
        <v>88</v>
      </c>
      <c r="AM42" s="65">
        <f>AK42+AL42</f>
        <v>152</v>
      </c>
      <c r="AN42" s="33">
        <f>AK42/AM42</f>
        <v>0.42105263157894735</v>
      </c>
      <c r="AO42" s="86">
        <f t="shared" si="17"/>
        <v>0.57894736842105265</v>
      </c>
      <c r="AP42" s="65">
        <v>69</v>
      </c>
      <c r="AQ42" s="65">
        <v>76</v>
      </c>
      <c r="AR42" s="65">
        <f>AP42+AQ42</f>
        <v>145</v>
      </c>
      <c r="AS42" s="33">
        <f>AP42/AR42</f>
        <v>0.47586206896551725</v>
      </c>
      <c r="AT42" s="87">
        <f t="shared" si="29"/>
        <v>0.52413793103448281</v>
      </c>
      <c r="AU42" s="66">
        <v>78</v>
      </c>
      <c r="AV42" s="66">
        <v>71</v>
      </c>
      <c r="AW42" s="65">
        <f>AU42+AV42</f>
        <v>149</v>
      </c>
      <c r="AX42" s="33">
        <f>AU42/AW42</f>
        <v>0.52348993288590606</v>
      </c>
      <c r="AY42" s="87">
        <f t="shared" si="31"/>
        <v>0.47651006711409394</v>
      </c>
    </row>
    <row r="43" spans="1:51" s="39" customFormat="1" ht="18" customHeight="1" x14ac:dyDescent="0.3">
      <c r="A43" s="79" t="s">
        <v>133</v>
      </c>
      <c r="B43" s="65">
        <f t="shared" si="32"/>
        <v>147</v>
      </c>
      <c r="C43" s="65">
        <f t="shared" si="32"/>
        <v>503</v>
      </c>
      <c r="D43" s="65">
        <f t="shared" si="32"/>
        <v>650</v>
      </c>
      <c r="E43" s="56">
        <f>B43/D43</f>
        <v>0.22615384615384615</v>
      </c>
      <c r="F43" s="86">
        <f t="shared" si="10"/>
        <v>0.77384615384615385</v>
      </c>
      <c r="G43" s="65">
        <f t="shared" si="33"/>
        <v>155</v>
      </c>
      <c r="H43" s="65">
        <f t="shared" si="33"/>
        <v>508</v>
      </c>
      <c r="I43" s="65">
        <f t="shared" si="33"/>
        <v>663</v>
      </c>
      <c r="J43" s="56">
        <f>G43/I43</f>
        <v>0.23378582202111614</v>
      </c>
      <c r="K43" s="86">
        <f t="shared" si="11"/>
        <v>0.76621417797888391</v>
      </c>
      <c r="L43" s="65">
        <f t="shared" si="34"/>
        <v>165</v>
      </c>
      <c r="M43" s="65">
        <f t="shared" si="34"/>
        <v>511</v>
      </c>
      <c r="N43" s="65">
        <f t="shared" si="34"/>
        <v>676</v>
      </c>
      <c r="O43" s="56">
        <f>L43/N43</f>
        <v>0.24408284023668639</v>
      </c>
      <c r="P43" s="86">
        <f t="shared" si="12"/>
        <v>0.75591715976331364</v>
      </c>
      <c r="Q43" s="65">
        <v>169</v>
      </c>
      <c r="R43" s="65">
        <v>533</v>
      </c>
      <c r="S43" s="65">
        <v>702</v>
      </c>
      <c r="T43" s="56">
        <f>Q43/S43</f>
        <v>0.24074074074074073</v>
      </c>
      <c r="U43" s="86">
        <f t="shared" si="13"/>
        <v>0.7592592592592593</v>
      </c>
      <c r="V43" s="65">
        <v>180</v>
      </c>
      <c r="W43" s="65">
        <v>537</v>
      </c>
      <c r="X43" s="65">
        <f>V43+W43</f>
        <v>717</v>
      </c>
      <c r="Y43" s="56">
        <f>V43/X43</f>
        <v>0.2510460251046025</v>
      </c>
      <c r="Z43" s="86">
        <f t="shared" si="14"/>
        <v>0.7489539748953975</v>
      </c>
      <c r="AA43" s="65">
        <v>199</v>
      </c>
      <c r="AB43" s="65">
        <v>531</v>
      </c>
      <c r="AC43" s="65">
        <f>AA43+AB43</f>
        <v>730</v>
      </c>
      <c r="AD43" s="56">
        <f>AA43/AC43</f>
        <v>0.27260273972602739</v>
      </c>
      <c r="AE43" s="86">
        <f t="shared" si="15"/>
        <v>0.72739726027397256</v>
      </c>
      <c r="AF43" s="65">
        <v>208</v>
      </c>
      <c r="AG43" s="65">
        <v>520</v>
      </c>
      <c r="AH43" s="65">
        <f>AF43+AG43</f>
        <v>728</v>
      </c>
      <c r="AI43" s="56">
        <f>AF43/AH43</f>
        <v>0.2857142857142857</v>
      </c>
      <c r="AJ43" s="86">
        <f t="shared" si="16"/>
        <v>0.7142857142857143</v>
      </c>
      <c r="AK43" s="65">
        <f>SUM(AK40:AK42)</f>
        <v>214</v>
      </c>
      <c r="AL43" s="65">
        <f>SUM(AL40:AL42)</f>
        <v>520</v>
      </c>
      <c r="AM43" s="65">
        <f>AK43+AL43</f>
        <v>734</v>
      </c>
      <c r="AN43" s="56">
        <f>AK43/AM43</f>
        <v>0.29155313351498635</v>
      </c>
      <c r="AO43" s="86">
        <f t="shared" si="17"/>
        <v>0.70844686648501365</v>
      </c>
      <c r="AP43" s="65">
        <f>SUM(AP40:AP42)</f>
        <v>224</v>
      </c>
      <c r="AQ43" s="65">
        <f>SUM(AQ40:AQ42)</f>
        <v>515</v>
      </c>
      <c r="AR43" s="65">
        <f>AP43+AQ43</f>
        <v>739</v>
      </c>
      <c r="AS43" s="56">
        <f>AP43/AR43</f>
        <v>0.30311231393775373</v>
      </c>
      <c r="AT43" s="87">
        <f t="shared" si="29"/>
        <v>0.69688768606224627</v>
      </c>
      <c r="AU43" s="68">
        <v>243</v>
      </c>
      <c r="AV43" s="68">
        <v>502</v>
      </c>
      <c r="AW43" s="65">
        <f>AU43+AV43</f>
        <v>745</v>
      </c>
      <c r="AX43" s="56">
        <f>AU43/AW43</f>
        <v>0.32617449664429532</v>
      </c>
      <c r="AY43" s="87">
        <f t="shared" ref="AY43" si="35">AV43/AW43</f>
        <v>0.67382550335570468</v>
      </c>
    </row>
    <row r="45" spans="1:51" s="27" customFormat="1" ht="14.5" x14ac:dyDescent="0.35">
      <c r="A45" s="28" t="s">
        <v>8</v>
      </c>
      <c r="L45" s="29"/>
      <c r="M45" s="29"/>
      <c r="N45" s="29"/>
      <c r="Q45" s="28"/>
      <c r="R45" s="28"/>
      <c r="S45" s="28"/>
      <c r="V45" s="28"/>
      <c r="W45" s="28"/>
      <c r="X45" s="28"/>
      <c r="AA45" s="28"/>
      <c r="AB45" s="28"/>
      <c r="AC45" s="28"/>
      <c r="AF45" s="28"/>
      <c r="AG45" s="28"/>
      <c r="AH45" s="28"/>
    </row>
    <row r="46" spans="1:51" s="27" customFormat="1" ht="14.5" x14ac:dyDescent="0.35">
      <c r="A46" s="27" t="s">
        <v>32</v>
      </c>
      <c r="M46" s="29"/>
      <c r="N46" s="29"/>
      <c r="O46" s="29"/>
      <c r="R46" s="8"/>
      <c r="S46" s="8"/>
      <c r="T46" s="8"/>
      <c r="W46" s="8"/>
      <c r="X46" s="8"/>
      <c r="Y46" s="8"/>
      <c r="AB46" s="8"/>
      <c r="AC46" s="8"/>
      <c r="AD46" s="8"/>
      <c r="AG46" s="8"/>
      <c r="AH46" s="8"/>
      <c r="AI46" s="8"/>
      <c r="AL46" s="8"/>
      <c r="AM46" s="8"/>
      <c r="AN46" s="8"/>
    </row>
    <row r="47" spans="1:51" s="27" customFormat="1" ht="14.5" x14ac:dyDescent="0.35">
      <c r="A47" s="27" t="s">
        <v>29</v>
      </c>
      <c r="M47" s="29"/>
      <c r="N47" s="29"/>
      <c r="O47" s="29"/>
      <c r="R47" s="8"/>
      <c r="S47" s="8"/>
      <c r="T47" s="8"/>
      <c r="W47" s="8"/>
      <c r="X47" s="8"/>
      <c r="Y47" s="8"/>
      <c r="AB47" s="8"/>
      <c r="AC47" s="8"/>
      <c r="AD47" s="8"/>
      <c r="AG47" s="8"/>
      <c r="AH47" s="8"/>
      <c r="AI47" s="8"/>
      <c r="AL47" s="8"/>
      <c r="AM47" s="8"/>
      <c r="AN47" s="8"/>
    </row>
    <row r="48" spans="1:51" s="27" customFormat="1" ht="14.5" x14ac:dyDescent="0.35">
      <c r="A48" s="40" t="s">
        <v>33</v>
      </c>
      <c r="B48" s="40"/>
      <c r="M48" s="29"/>
      <c r="N48" s="29"/>
      <c r="O48" s="29"/>
      <c r="R48" s="40"/>
      <c r="S48" s="40"/>
      <c r="T48" s="40"/>
      <c r="W48" s="40"/>
      <c r="X48" s="40"/>
      <c r="Y48" s="40"/>
      <c r="AB48" s="40"/>
      <c r="AC48" s="40"/>
      <c r="AD48" s="40"/>
      <c r="AG48" s="40"/>
      <c r="AH48" s="40"/>
      <c r="AI48" s="40"/>
    </row>
    <row r="49" spans="1:40" s="27" customFormat="1" ht="14.5" x14ac:dyDescent="0.35">
      <c r="A49" s="40" t="s">
        <v>420</v>
      </c>
      <c r="B49" s="40"/>
      <c r="M49" s="29"/>
      <c r="N49" s="29"/>
      <c r="O49" s="29"/>
      <c r="R49" s="40"/>
      <c r="S49" s="40"/>
      <c r="T49" s="40"/>
      <c r="W49" s="40"/>
      <c r="X49" s="40"/>
      <c r="Y49" s="40"/>
      <c r="AB49" s="40"/>
      <c r="AC49" s="40"/>
      <c r="AD49" s="40"/>
      <c r="AG49" s="40"/>
      <c r="AH49" s="40"/>
      <c r="AI49" s="40"/>
    </row>
    <row r="50" spans="1:40" s="27" customFormat="1" ht="14.5" x14ac:dyDescent="0.35">
      <c r="A50" s="27" t="s">
        <v>404</v>
      </c>
      <c r="M50" s="29"/>
      <c r="N50" s="29"/>
      <c r="O50" s="29"/>
      <c r="R50" s="8"/>
      <c r="S50" s="8"/>
      <c r="T50" s="8"/>
      <c r="W50" s="8"/>
      <c r="X50" s="8"/>
      <c r="Y50" s="8"/>
      <c r="AB50" s="8"/>
      <c r="AC50" s="8"/>
      <c r="AD50" s="8"/>
      <c r="AG50" s="8"/>
      <c r="AH50" s="8"/>
      <c r="AI50" s="8"/>
      <c r="AL50" s="8"/>
      <c r="AM50" s="8"/>
      <c r="AN50" s="8"/>
    </row>
  </sheetData>
  <pageMargins left="0.75" right="0.75" top="1" bottom="1" header="0.51180555555555496" footer="0.51180555555555496"/>
  <pageSetup paperSize="9" scale="43" firstPageNumber="0" orientation="portrait" r:id="rId1"/>
  <ignoredErrors>
    <ignoredError sqref="AW7:AY7 AW43:AY43 AW39:AY39 AH7:AO43 X4:AO6 AW4:AY6 AW11:AY11 AW8:AY10 AW15:AY15 AW12:AY14 AW19:AY19 AW16:AY18 AW23:AY23 AW20:AY22 AW33:AY38 AW24:AY27 AW28:AY32 AW40:AY42" calculatedColumn="1"/>
    <ignoredError sqref="X7:AG43" formula="1" calculatedColumn="1"/>
    <ignoredError sqref="B7:W43 AR7:AR37" formula="1"/>
  </ignoredErrors>
  <tableParts count="1">
    <tablePart r:id="rId2"/>
  </tableParts>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34988-E138-4B7D-BE3B-21593ADF9594}">
  <sheetPr>
    <pageSetUpPr fitToPage="1"/>
  </sheetPr>
  <dimension ref="A1:BC48"/>
  <sheetViews>
    <sheetView zoomScaleNormal="100" workbookViewId="0"/>
  </sheetViews>
  <sheetFormatPr baseColWidth="10" defaultColWidth="8.83203125" defaultRowHeight="15.5" x14ac:dyDescent="0.35"/>
  <cols>
    <col min="1" max="4" width="12.58203125" customWidth="1"/>
    <col min="5" max="5" width="13.33203125" customWidth="1"/>
    <col min="6" max="6" width="13.75" customWidth="1"/>
    <col min="7" max="9" width="12.58203125" style="2" customWidth="1"/>
    <col min="10" max="10" width="13.33203125" style="2" customWidth="1"/>
    <col min="11" max="11" width="13.75" customWidth="1"/>
    <col min="12" max="14" width="12.58203125" style="2" customWidth="1"/>
    <col min="15" max="15" width="13.33203125" style="2" customWidth="1"/>
    <col min="16" max="16" width="13.75" customWidth="1"/>
    <col min="17" max="19" width="12.58203125" style="2" customWidth="1"/>
    <col min="20" max="20" width="13.33203125" style="2" customWidth="1"/>
    <col min="21" max="21" width="13.75" customWidth="1"/>
    <col min="22" max="24" width="12.58203125" customWidth="1"/>
    <col min="25" max="25" width="13.33203125" customWidth="1"/>
    <col min="26" max="26" width="13.75" customWidth="1"/>
    <col min="27" max="29" width="12.58203125" customWidth="1"/>
    <col min="30" max="30" width="13.33203125" customWidth="1"/>
    <col min="31" max="31" width="13.75" customWidth="1"/>
    <col min="32" max="34" width="12.58203125" customWidth="1"/>
    <col min="35" max="35" width="13.33203125" customWidth="1"/>
    <col min="36" max="36" width="13.75" customWidth="1"/>
    <col min="37" max="39" width="12.58203125" customWidth="1"/>
    <col min="40" max="40" width="13.33203125" customWidth="1"/>
    <col min="41" max="41" width="13.75" customWidth="1"/>
    <col min="42" max="1015" width="10.5" customWidth="1"/>
  </cols>
  <sheetData>
    <row r="1" spans="1:41" s="11" customFormat="1" ht="30.65" customHeight="1" x14ac:dyDescent="0.35">
      <c r="A1" s="10" t="s">
        <v>422</v>
      </c>
    </row>
    <row r="2" spans="1:41" s="5" customFormat="1" ht="23.5" customHeight="1" x14ac:dyDescent="0.35">
      <c r="A2" s="5" t="s">
        <v>13</v>
      </c>
    </row>
    <row r="3" spans="1:41" ht="18" customHeight="1" x14ac:dyDescent="0.35">
      <c r="A3" s="101" t="s">
        <v>164</v>
      </c>
      <c r="B3" s="12" t="s">
        <v>175</v>
      </c>
      <c r="C3" s="12" t="s">
        <v>176</v>
      </c>
      <c r="D3" s="12" t="s">
        <v>177</v>
      </c>
      <c r="E3" s="102" t="s">
        <v>178</v>
      </c>
      <c r="F3" s="103" t="s">
        <v>179</v>
      </c>
      <c r="G3" s="12" t="s">
        <v>180</v>
      </c>
      <c r="H3" s="12" t="s">
        <v>181</v>
      </c>
      <c r="I3" s="12" t="s">
        <v>182</v>
      </c>
      <c r="J3" s="102" t="s">
        <v>183</v>
      </c>
      <c r="K3" s="103" t="s">
        <v>184</v>
      </c>
      <c r="L3" s="12" t="s">
        <v>185</v>
      </c>
      <c r="M3" s="12" t="s">
        <v>186</v>
      </c>
      <c r="N3" s="12" t="s">
        <v>187</v>
      </c>
      <c r="O3" s="102" t="s">
        <v>188</v>
      </c>
      <c r="P3" s="103" t="s">
        <v>189</v>
      </c>
      <c r="Q3" s="12" t="s">
        <v>190</v>
      </c>
      <c r="R3" s="12" t="s">
        <v>191</v>
      </c>
      <c r="S3" s="12" t="s">
        <v>192</v>
      </c>
      <c r="T3" s="102" t="s">
        <v>193</v>
      </c>
      <c r="U3" s="103" t="s">
        <v>194</v>
      </c>
      <c r="V3" s="12" t="s">
        <v>195</v>
      </c>
      <c r="W3" s="12" t="s">
        <v>196</v>
      </c>
      <c r="X3" s="12" t="s">
        <v>197</v>
      </c>
      <c r="Y3" s="102" t="s">
        <v>198</v>
      </c>
      <c r="Z3" s="103" t="s">
        <v>199</v>
      </c>
      <c r="AA3" s="12" t="s">
        <v>200</v>
      </c>
      <c r="AB3" s="12" t="s">
        <v>201</v>
      </c>
      <c r="AC3" s="12" t="s">
        <v>202</v>
      </c>
      <c r="AD3" s="102" t="s">
        <v>203</v>
      </c>
      <c r="AE3" s="103" t="s">
        <v>204</v>
      </c>
      <c r="AF3" s="12" t="s">
        <v>205</v>
      </c>
      <c r="AG3" s="12" t="s">
        <v>206</v>
      </c>
      <c r="AH3" s="12" t="s">
        <v>207</v>
      </c>
      <c r="AI3" s="102" t="s">
        <v>208</v>
      </c>
      <c r="AJ3" s="103" t="s">
        <v>209</v>
      </c>
      <c r="AK3" s="12" t="s">
        <v>399</v>
      </c>
      <c r="AL3" s="12" t="s">
        <v>400</v>
      </c>
      <c r="AM3" s="12" t="s">
        <v>401</v>
      </c>
      <c r="AN3" s="102" t="s">
        <v>402</v>
      </c>
      <c r="AO3" s="103" t="s">
        <v>403</v>
      </c>
    </row>
    <row r="4" spans="1:41" ht="18" customHeight="1" x14ac:dyDescent="0.35">
      <c r="A4" s="67" t="s">
        <v>239</v>
      </c>
      <c r="B4" s="65">
        <v>0</v>
      </c>
      <c r="C4" s="65">
        <v>1</v>
      </c>
      <c r="D4" s="65">
        <f>SUM(B4:C4)</f>
        <v>1</v>
      </c>
      <c r="E4" s="33">
        <f>B4/D4</f>
        <v>0</v>
      </c>
      <c r="F4" s="86">
        <f>C4/D4</f>
        <v>1</v>
      </c>
      <c r="G4" s="65">
        <v>0</v>
      </c>
      <c r="H4" s="65">
        <v>1</v>
      </c>
      <c r="I4" s="65">
        <f>SUM(G4:H4)</f>
        <v>1</v>
      </c>
      <c r="J4" s="33">
        <f>G4/I4</f>
        <v>0</v>
      </c>
      <c r="K4" s="86">
        <f>H4/I4</f>
        <v>1</v>
      </c>
      <c r="L4" s="65">
        <v>0</v>
      </c>
      <c r="M4" s="65">
        <v>1</v>
      </c>
      <c r="N4" s="65">
        <f>SUM(L4:M4)</f>
        <v>1</v>
      </c>
      <c r="O4" s="33">
        <f>L4/N4</f>
        <v>0</v>
      </c>
      <c r="P4" s="86">
        <f>M4/N4</f>
        <v>1</v>
      </c>
      <c r="Q4" s="65">
        <v>0</v>
      </c>
      <c r="R4" s="65">
        <v>1</v>
      </c>
      <c r="S4" s="65">
        <f>SUM(Q4:R4)</f>
        <v>1</v>
      </c>
      <c r="T4" s="33">
        <f>Q4/S4</f>
        <v>0</v>
      </c>
      <c r="U4" s="86">
        <f>R4/S4</f>
        <v>1</v>
      </c>
      <c r="V4" s="65">
        <v>0</v>
      </c>
      <c r="W4" s="65">
        <v>0</v>
      </c>
      <c r="X4" s="65">
        <f>SUM(V4:W4)</f>
        <v>0</v>
      </c>
      <c r="Y4" s="33" t="s">
        <v>16</v>
      </c>
      <c r="Z4" s="86" t="s">
        <v>16</v>
      </c>
      <c r="AA4" s="65">
        <v>0</v>
      </c>
      <c r="AB4" s="65">
        <v>1</v>
      </c>
      <c r="AC4" s="65">
        <f>SUM(AA4:AB4)</f>
        <v>1</v>
      </c>
      <c r="AD4" s="33">
        <f>AA4/AC4</f>
        <v>0</v>
      </c>
      <c r="AE4" s="86">
        <f>AB4/AC4</f>
        <v>1</v>
      </c>
      <c r="AF4" s="65">
        <v>0</v>
      </c>
      <c r="AG4" s="65">
        <v>1</v>
      </c>
      <c r="AH4" s="65">
        <f>SUM(AF4:AG4)</f>
        <v>1</v>
      </c>
      <c r="AI4" s="33">
        <f>AF4/AH4</f>
        <v>0</v>
      </c>
      <c r="AJ4" s="87">
        <f>AG4/AH4</f>
        <v>1</v>
      </c>
      <c r="AK4" s="65">
        <v>0</v>
      </c>
      <c r="AL4" s="65">
        <v>1</v>
      </c>
      <c r="AM4" s="65">
        <v>1</v>
      </c>
      <c r="AN4" s="33">
        <f>AK4/AM4</f>
        <v>0</v>
      </c>
      <c r="AO4" s="87">
        <f>AL4/AM4</f>
        <v>1</v>
      </c>
    </row>
    <row r="5" spans="1:41" ht="18" customHeight="1" x14ac:dyDescent="0.35">
      <c r="A5" s="79" t="s">
        <v>264</v>
      </c>
      <c r="B5" s="65">
        <v>0</v>
      </c>
      <c r="C5" s="65">
        <v>1</v>
      </c>
      <c r="D5" s="65">
        <f>SUM(B5:C5)</f>
        <v>1</v>
      </c>
      <c r="E5" s="33">
        <f>B5/D5</f>
        <v>0</v>
      </c>
      <c r="F5" s="86">
        <f t="shared" ref="F5:F43" si="0">C5/D5</f>
        <v>1</v>
      </c>
      <c r="G5" s="65">
        <v>0</v>
      </c>
      <c r="H5" s="65">
        <v>2</v>
      </c>
      <c r="I5" s="65">
        <f>SUM(G5:H5)</f>
        <v>2</v>
      </c>
      <c r="J5" s="33">
        <f>G5/I5</f>
        <v>0</v>
      </c>
      <c r="K5" s="86">
        <f t="shared" ref="K5:K43" si="1">H5/I5</f>
        <v>1</v>
      </c>
      <c r="L5" s="65">
        <v>0</v>
      </c>
      <c r="M5" s="65">
        <v>1</v>
      </c>
      <c r="N5" s="65">
        <f>SUM(L5:M5)</f>
        <v>1</v>
      </c>
      <c r="O5" s="33">
        <f>L5/N5</f>
        <v>0</v>
      </c>
      <c r="P5" s="86">
        <f t="shared" ref="P5:P43" si="2">M5/N5</f>
        <v>1</v>
      </c>
      <c r="Q5" s="65">
        <v>0</v>
      </c>
      <c r="R5" s="65">
        <v>1</v>
      </c>
      <c r="S5" s="65">
        <f>SUM(Q5:R5)</f>
        <v>1</v>
      </c>
      <c r="T5" s="33">
        <f>Q5/S5</f>
        <v>0</v>
      </c>
      <c r="U5" s="86">
        <f t="shared" ref="U5:U43" si="3">R5/S5</f>
        <v>1</v>
      </c>
      <c r="V5" s="65">
        <v>0</v>
      </c>
      <c r="W5" s="65">
        <v>1</v>
      </c>
      <c r="X5" s="65">
        <f>SUM(V5:W5)</f>
        <v>1</v>
      </c>
      <c r="Y5" s="33">
        <f>V5/X5</f>
        <v>0</v>
      </c>
      <c r="Z5" s="86">
        <f t="shared" ref="Z5:Z43" si="4">W5/X5</f>
        <v>1</v>
      </c>
      <c r="AA5" s="65">
        <v>0</v>
      </c>
      <c r="AB5" s="65">
        <v>2</v>
      </c>
      <c r="AC5" s="65">
        <f>SUM(AA5:AB5)</f>
        <v>2</v>
      </c>
      <c r="AD5" s="33">
        <f>AA5/AC5</f>
        <v>0</v>
      </c>
      <c r="AE5" s="86">
        <f t="shared" ref="AE5:AE43" si="5">AB5/AC5</f>
        <v>1</v>
      </c>
      <c r="AF5" s="65">
        <v>1</v>
      </c>
      <c r="AG5" s="65">
        <v>2</v>
      </c>
      <c r="AH5" s="65">
        <f>SUM(AF5:AG5)</f>
        <v>3</v>
      </c>
      <c r="AI5" s="33">
        <f>AF5/AH5</f>
        <v>0.33333333333333331</v>
      </c>
      <c r="AJ5" s="87">
        <f t="shared" ref="AJ5" si="6">AG5/AH5</f>
        <v>0.66666666666666663</v>
      </c>
      <c r="AK5" s="65">
        <v>2</v>
      </c>
      <c r="AL5" s="65">
        <v>1</v>
      </c>
      <c r="AM5" s="65">
        <v>3</v>
      </c>
      <c r="AN5" s="33">
        <f>AK5/AM5</f>
        <v>0.66666666666666663</v>
      </c>
      <c r="AO5" s="87">
        <f t="shared" ref="AO5:AO43" si="7">AL5/AM5</f>
        <v>0.33333333333333331</v>
      </c>
    </row>
    <row r="6" spans="1:41" ht="18" customHeight="1" x14ac:dyDescent="0.35">
      <c r="A6" s="79" t="s">
        <v>265</v>
      </c>
      <c r="B6" s="65">
        <v>0</v>
      </c>
      <c r="C6" s="65">
        <v>0</v>
      </c>
      <c r="D6" s="65">
        <f>SUM(B6:C6)</f>
        <v>0</v>
      </c>
      <c r="E6" s="33" t="s">
        <v>16</v>
      </c>
      <c r="F6" s="86" t="s">
        <v>16</v>
      </c>
      <c r="G6" s="65">
        <v>0</v>
      </c>
      <c r="H6" s="65">
        <v>0</v>
      </c>
      <c r="I6" s="65">
        <f>SUM(G6:H6)</f>
        <v>0</v>
      </c>
      <c r="J6" s="33" t="s">
        <v>16</v>
      </c>
      <c r="K6" s="86" t="s">
        <v>16</v>
      </c>
      <c r="L6" s="65">
        <v>0</v>
      </c>
      <c r="M6" s="65">
        <v>0</v>
      </c>
      <c r="N6" s="65">
        <f>SUM(L6:M6)</f>
        <v>0</v>
      </c>
      <c r="O6" s="33" t="s">
        <v>16</v>
      </c>
      <c r="P6" s="86" t="s">
        <v>16</v>
      </c>
      <c r="Q6" s="65">
        <v>0</v>
      </c>
      <c r="R6" s="65">
        <v>0</v>
      </c>
      <c r="S6" s="65">
        <f>SUM(Q6:R6)</f>
        <v>0</v>
      </c>
      <c r="T6" s="33" t="s">
        <v>16</v>
      </c>
      <c r="U6" s="86" t="s">
        <v>16</v>
      </c>
      <c r="V6" s="65">
        <v>0</v>
      </c>
      <c r="W6" s="65">
        <v>0</v>
      </c>
      <c r="X6" s="65">
        <f>SUM(V6:W6)</f>
        <v>0</v>
      </c>
      <c r="Y6" s="33" t="s">
        <v>16</v>
      </c>
      <c r="Z6" s="86" t="s">
        <v>16</v>
      </c>
      <c r="AA6" s="65">
        <v>0</v>
      </c>
      <c r="AB6" s="65">
        <v>0</v>
      </c>
      <c r="AC6" s="65">
        <f>SUM(AA6:AB6)</f>
        <v>0</v>
      </c>
      <c r="AD6" s="33" t="s">
        <v>16</v>
      </c>
      <c r="AE6" s="86" t="s">
        <v>16</v>
      </c>
      <c r="AF6" s="65">
        <v>0</v>
      </c>
      <c r="AG6" s="65">
        <v>0</v>
      </c>
      <c r="AH6" s="65">
        <f>SUM(AF6:AG6)</f>
        <v>0</v>
      </c>
      <c r="AI6" s="33" t="s">
        <v>16</v>
      </c>
      <c r="AJ6" s="87" t="s">
        <v>16</v>
      </c>
      <c r="AK6" s="65">
        <v>0</v>
      </c>
      <c r="AL6" s="65">
        <v>0</v>
      </c>
      <c r="AM6" s="65">
        <v>0</v>
      </c>
      <c r="AN6" s="33" t="s">
        <v>16</v>
      </c>
      <c r="AO6" s="87" t="s">
        <v>16</v>
      </c>
    </row>
    <row r="7" spans="1:41" s="1" customFormat="1" ht="18" customHeight="1" x14ac:dyDescent="0.35">
      <c r="A7" s="79" t="s">
        <v>96</v>
      </c>
      <c r="B7" s="65">
        <f>SUM(B4:B6)</f>
        <v>0</v>
      </c>
      <c r="C7" s="65">
        <f>SUM(C4:C6)</f>
        <v>2</v>
      </c>
      <c r="D7" s="65">
        <f>SUM(D4:D6)</f>
        <v>2</v>
      </c>
      <c r="E7" s="56">
        <f t="shared" ref="E7:E33" si="8">B7/D7</f>
        <v>0</v>
      </c>
      <c r="F7" s="86">
        <f t="shared" si="0"/>
        <v>1</v>
      </c>
      <c r="G7" s="65">
        <f>SUM(G4:G6)</f>
        <v>0</v>
      </c>
      <c r="H7" s="65">
        <f>SUM(H4:H6)</f>
        <v>3</v>
      </c>
      <c r="I7" s="65">
        <f>SUM(I4:I6)</f>
        <v>3</v>
      </c>
      <c r="J7" s="56">
        <f t="shared" ref="J7:J33" si="9">G7/I7</f>
        <v>0</v>
      </c>
      <c r="K7" s="86">
        <f t="shared" si="1"/>
        <v>1</v>
      </c>
      <c r="L7" s="65">
        <f>SUM(L4:L6)</f>
        <v>0</v>
      </c>
      <c r="M7" s="65">
        <f>SUM(M4:M6)</f>
        <v>2</v>
      </c>
      <c r="N7" s="65">
        <f>SUM(N4:N6)</f>
        <v>2</v>
      </c>
      <c r="O7" s="56">
        <f t="shared" ref="O7:O20" si="10">L7/N7</f>
        <v>0</v>
      </c>
      <c r="P7" s="86">
        <f t="shared" si="2"/>
        <v>1</v>
      </c>
      <c r="Q7" s="65">
        <f>SUM(Q4:Q6)</f>
        <v>0</v>
      </c>
      <c r="R7" s="65">
        <f>SUM(R4:R6)</f>
        <v>2</v>
      </c>
      <c r="S7" s="65">
        <f>SUM(S4:S6)</f>
        <v>2</v>
      </c>
      <c r="T7" s="56">
        <f t="shared" ref="T7:T20" si="11">Q7/S7</f>
        <v>0</v>
      </c>
      <c r="U7" s="86">
        <f t="shared" si="3"/>
        <v>1</v>
      </c>
      <c r="V7" s="65">
        <f>SUM(V4:V6)</f>
        <v>0</v>
      </c>
      <c r="W7" s="65">
        <f>SUM(W4:W6)</f>
        <v>1</v>
      </c>
      <c r="X7" s="65">
        <f>SUM(X4:X6)</f>
        <v>1</v>
      </c>
      <c r="Y7" s="56">
        <f t="shared" ref="Y7:Y20" si="12">V7/X7</f>
        <v>0</v>
      </c>
      <c r="Z7" s="86">
        <f t="shared" si="4"/>
        <v>1</v>
      </c>
      <c r="AA7" s="65">
        <f>SUM(AA4:AA6)</f>
        <v>0</v>
      </c>
      <c r="AB7" s="65">
        <f>SUM(AB4:AB6)</f>
        <v>3</v>
      </c>
      <c r="AC7" s="65">
        <f>SUM(AC4:AC6)</f>
        <v>3</v>
      </c>
      <c r="AD7" s="56">
        <f>AA7/AC7</f>
        <v>0</v>
      </c>
      <c r="AE7" s="86">
        <f t="shared" si="5"/>
        <v>1</v>
      </c>
      <c r="AF7" s="65">
        <f>SUM(AF4:AF6)</f>
        <v>1</v>
      </c>
      <c r="AG7" s="65">
        <f>SUM(AG4:AG6)</f>
        <v>3</v>
      </c>
      <c r="AH7" s="65">
        <f>SUM(AH4:AH6)</f>
        <v>4</v>
      </c>
      <c r="AI7" s="56">
        <f>AF7/AH7</f>
        <v>0.25</v>
      </c>
      <c r="AJ7" s="87">
        <f t="shared" ref="AJ7:AJ9" si="13">AG7/AH7</f>
        <v>0.75</v>
      </c>
      <c r="AK7" s="65">
        <v>2</v>
      </c>
      <c r="AL7" s="65">
        <v>2</v>
      </c>
      <c r="AM7" s="65">
        <v>4</v>
      </c>
      <c r="AN7" s="56">
        <f>AK7/AM7</f>
        <v>0.5</v>
      </c>
      <c r="AO7" s="87">
        <f t="shared" si="7"/>
        <v>0.5</v>
      </c>
    </row>
    <row r="8" spans="1:41" ht="18" customHeight="1" x14ac:dyDescent="0.35">
      <c r="A8" s="79" t="s">
        <v>242</v>
      </c>
      <c r="B8" s="65">
        <v>2</v>
      </c>
      <c r="C8" s="65">
        <v>2</v>
      </c>
      <c r="D8" s="65">
        <f>SUM(B8:C8)</f>
        <v>4</v>
      </c>
      <c r="E8" s="33">
        <f t="shared" si="8"/>
        <v>0.5</v>
      </c>
      <c r="F8" s="86">
        <f t="shared" si="0"/>
        <v>0.5</v>
      </c>
      <c r="G8" s="65">
        <v>2</v>
      </c>
      <c r="H8" s="65">
        <v>2</v>
      </c>
      <c r="I8" s="65">
        <f>SUM(G8:H8)</f>
        <v>4</v>
      </c>
      <c r="J8" s="33">
        <f t="shared" si="9"/>
        <v>0.5</v>
      </c>
      <c r="K8" s="86">
        <f t="shared" si="1"/>
        <v>0.5</v>
      </c>
      <c r="L8" s="65">
        <v>2</v>
      </c>
      <c r="M8" s="65">
        <v>3</v>
      </c>
      <c r="N8" s="65">
        <f>SUM(L8:M8)</f>
        <v>5</v>
      </c>
      <c r="O8" s="33">
        <f t="shared" si="10"/>
        <v>0.4</v>
      </c>
      <c r="P8" s="86">
        <f t="shared" si="2"/>
        <v>0.6</v>
      </c>
      <c r="Q8" s="65">
        <v>2</v>
      </c>
      <c r="R8" s="65">
        <v>2</v>
      </c>
      <c r="S8" s="65">
        <f>SUM(Q8:R8)</f>
        <v>4</v>
      </c>
      <c r="T8" s="33">
        <f t="shared" si="11"/>
        <v>0.5</v>
      </c>
      <c r="U8" s="86">
        <f t="shared" si="3"/>
        <v>0.5</v>
      </c>
      <c r="V8" s="65">
        <v>1</v>
      </c>
      <c r="W8" s="65">
        <v>3</v>
      </c>
      <c r="X8" s="65">
        <f>SUM(V8:W8)</f>
        <v>4</v>
      </c>
      <c r="Y8" s="33">
        <f t="shared" si="12"/>
        <v>0.25</v>
      </c>
      <c r="Z8" s="86">
        <f t="shared" si="4"/>
        <v>0.75</v>
      </c>
      <c r="AA8" s="65">
        <v>1</v>
      </c>
      <c r="AB8" s="65">
        <v>3</v>
      </c>
      <c r="AC8" s="65">
        <f>SUM(AA8:AB8)</f>
        <v>4</v>
      </c>
      <c r="AD8" s="33">
        <f>AA8/AC8</f>
        <v>0.25</v>
      </c>
      <c r="AE8" s="86">
        <f t="shared" si="5"/>
        <v>0.75</v>
      </c>
      <c r="AF8" s="65">
        <v>0</v>
      </c>
      <c r="AG8" s="65">
        <v>2</v>
      </c>
      <c r="AH8" s="65">
        <f>SUM(AF8:AG8)</f>
        <v>2</v>
      </c>
      <c r="AI8" s="33">
        <f>AF8/AH8</f>
        <v>0</v>
      </c>
      <c r="AJ8" s="87">
        <f t="shared" si="13"/>
        <v>1</v>
      </c>
      <c r="AK8" s="65">
        <v>0</v>
      </c>
      <c r="AL8" s="65">
        <v>2</v>
      </c>
      <c r="AM8" s="65">
        <v>2</v>
      </c>
      <c r="AN8" s="33">
        <f>AK8/AM8</f>
        <v>0</v>
      </c>
      <c r="AO8" s="87">
        <f t="shared" si="7"/>
        <v>1</v>
      </c>
    </row>
    <row r="9" spans="1:41" ht="18" customHeight="1" x14ac:dyDescent="0.35">
      <c r="A9" s="79" t="s">
        <v>268</v>
      </c>
      <c r="B9" s="65">
        <v>2</v>
      </c>
      <c r="C9" s="65">
        <v>0</v>
      </c>
      <c r="D9" s="65">
        <f>SUM(B9:C9)</f>
        <v>2</v>
      </c>
      <c r="E9" s="33">
        <f t="shared" si="8"/>
        <v>1</v>
      </c>
      <c r="F9" s="86">
        <f t="shared" si="0"/>
        <v>0</v>
      </c>
      <c r="G9" s="65">
        <v>2</v>
      </c>
      <c r="H9" s="65">
        <v>1</v>
      </c>
      <c r="I9" s="65">
        <f>SUM(G9:H9)</f>
        <v>3</v>
      </c>
      <c r="J9" s="33">
        <f t="shared" si="9"/>
        <v>0.66666666666666663</v>
      </c>
      <c r="K9" s="86">
        <f t="shared" si="1"/>
        <v>0.33333333333333331</v>
      </c>
      <c r="L9" s="65">
        <v>2</v>
      </c>
      <c r="M9" s="65">
        <v>1</v>
      </c>
      <c r="N9" s="65">
        <f>SUM(L9:M9)</f>
        <v>3</v>
      </c>
      <c r="O9" s="33">
        <f t="shared" si="10"/>
        <v>0.66666666666666663</v>
      </c>
      <c r="P9" s="86">
        <f t="shared" si="2"/>
        <v>0.33333333333333331</v>
      </c>
      <c r="Q9" s="65">
        <v>1</v>
      </c>
      <c r="R9" s="65">
        <v>1</v>
      </c>
      <c r="S9" s="65">
        <f>SUM(Q9:R9)</f>
        <v>2</v>
      </c>
      <c r="T9" s="33">
        <f t="shared" si="11"/>
        <v>0.5</v>
      </c>
      <c r="U9" s="86">
        <f t="shared" si="3"/>
        <v>0.5</v>
      </c>
      <c r="V9" s="65">
        <v>1</v>
      </c>
      <c r="W9" s="65">
        <v>1</v>
      </c>
      <c r="X9" s="65">
        <f>SUM(V9:W9)</f>
        <v>2</v>
      </c>
      <c r="Y9" s="33">
        <f t="shared" si="12"/>
        <v>0.5</v>
      </c>
      <c r="Z9" s="86">
        <f t="shared" si="4"/>
        <v>0.5</v>
      </c>
      <c r="AA9" s="65">
        <v>2</v>
      </c>
      <c r="AB9" s="65">
        <v>2</v>
      </c>
      <c r="AC9" s="65">
        <f>SUM(AA9:AB9)</f>
        <v>4</v>
      </c>
      <c r="AD9" s="33">
        <f>AA9/AC9</f>
        <v>0.5</v>
      </c>
      <c r="AE9" s="86">
        <f t="shared" si="5"/>
        <v>0.5</v>
      </c>
      <c r="AF9" s="65">
        <v>3</v>
      </c>
      <c r="AG9" s="65">
        <v>1</v>
      </c>
      <c r="AH9" s="65">
        <f>SUM(AF9:AG9)</f>
        <v>4</v>
      </c>
      <c r="AI9" s="33">
        <f>AF9/AH9</f>
        <v>0.75</v>
      </c>
      <c r="AJ9" s="87">
        <f t="shared" si="13"/>
        <v>0.25</v>
      </c>
      <c r="AK9" s="65">
        <v>4</v>
      </c>
      <c r="AL9" s="65">
        <v>2</v>
      </c>
      <c r="AM9" s="65">
        <v>6</v>
      </c>
      <c r="AN9" s="33">
        <f>AK9/AM9</f>
        <v>0.66666666666666663</v>
      </c>
      <c r="AO9" s="87">
        <f t="shared" si="7"/>
        <v>0.33333333333333331</v>
      </c>
    </row>
    <row r="10" spans="1:41" ht="18" customHeight="1" x14ac:dyDescent="0.35">
      <c r="A10" s="79" t="s">
        <v>269</v>
      </c>
      <c r="B10" s="65">
        <v>0</v>
      </c>
      <c r="C10" s="65">
        <v>1</v>
      </c>
      <c r="D10" s="65">
        <f>SUM(B10:C10)</f>
        <v>1</v>
      </c>
      <c r="E10" s="33">
        <f t="shared" si="8"/>
        <v>0</v>
      </c>
      <c r="F10" s="86">
        <f t="shared" si="0"/>
        <v>1</v>
      </c>
      <c r="G10" s="65">
        <v>0</v>
      </c>
      <c r="H10" s="65">
        <v>1</v>
      </c>
      <c r="I10" s="65">
        <f>SUM(G10:H10)</f>
        <v>1</v>
      </c>
      <c r="J10" s="33">
        <f t="shared" si="9"/>
        <v>0</v>
      </c>
      <c r="K10" s="86">
        <f t="shared" si="1"/>
        <v>1</v>
      </c>
      <c r="L10" s="65">
        <v>0</v>
      </c>
      <c r="M10" s="65">
        <v>1</v>
      </c>
      <c r="N10" s="65">
        <f>SUM(L10:M10)</f>
        <v>1</v>
      </c>
      <c r="O10" s="33">
        <f t="shared" si="10"/>
        <v>0</v>
      </c>
      <c r="P10" s="86">
        <f t="shared" si="2"/>
        <v>1</v>
      </c>
      <c r="Q10" s="65">
        <v>0</v>
      </c>
      <c r="R10" s="65">
        <v>1</v>
      </c>
      <c r="S10" s="65">
        <f>SUM(Q10:R10)</f>
        <v>1</v>
      </c>
      <c r="T10" s="33">
        <f t="shared" si="11"/>
        <v>0</v>
      </c>
      <c r="U10" s="86">
        <f t="shared" si="3"/>
        <v>1</v>
      </c>
      <c r="V10" s="65">
        <v>0</v>
      </c>
      <c r="W10" s="65">
        <v>1</v>
      </c>
      <c r="X10" s="65">
        <f>SUM(V10:W10)</f>
        <v>1</v>
      </c>
      <c r="Y10" s="33">
        <f t="shared" si="12"/>
        <v>0</v>
      </c>
      <c r="Z10" s="86">
        <f t="shared" si="4"/>
        <v>1</v>
      </c>
      <c r="AA10" s="65">
        <v>0</v>
      </c>
      <c r="AB10" s="65">
        <v>0</v>
      </c>
      <c r="AC10" s="65">
        <f>SUM(AA10:AB10)</f>
        <v>0</v>
      </c>
      <c r="AD10" s="33" t="s">
        <v>16</v>
      </c>
      <c r="AE10" s="86" t="s">
        <v>16</v>
      </c>
      <c r="AF10" s="65">
        <v>0</v>
      </c>
      <c r="AG10" s="65">
        <v>0</v>
      </c>
      <c r="AH10" s="65">
        <f>SUM(AF10:AG10)</f>
        <v>0</v>
      </c>
      <c r="AI10" s="33" t="s">
        <v>16</v>
      </c>
      <c r="AJ10" s="87" t="s">
        <v>16</v>
      </c>
      <c r="AK10" s="65">
        <v>0</v>
      </c>
      <c r="AL10" s="65">
        <v>0</v>
      </c>
      <c r="AM10" s="65">
        <v>0</v>
      </c>
      <c r="AN10" s="33" t="s">
        <v>16</v>
      </c>
      <c r="AO10" s="87" t="s">
        <v>16</v>
      </c>
    </row>
    <row r="11" spans="1:41" s="1" customFormat="1" ht="18" customHeight="1" x14ac:dyDescent="0.35">
      <c r="A11" s="79" t="s">
        <v>102</v>
      </c>
      <c r="B11" s="65">
        <f>SUM(B8:B10)</f>
        <v>4</v>
      </c>
      <c r="C11" s="65">
        <f>SUM(C8:C10)</f>
        <v>3</v>
      </c>
      <c r="D11" s="65">
        <f>SUM(D8:D10)</f>
        <v>7</v>
      </c>
      <c r="E11" s="56">
        <f t="shared" si="8"/>
        <v>0.5714285714285714</v>
      </c>
      <c r="F11" s="86">
        <f t="shared" si="0"/>
        <v>0.42857142857142855</v>
      </c>
      <c r="G11" s="65">
        <f>SUM(G8:G10)</f>
        <v>4</v>
      </c>
      <c r="H11" s="65">
        <f>SUM(H8:H10)</f>
        <v>4</v>
      </c>
      <c r="I11" s="65">
        <f>SUM(I8:I10)</f>
        <v>8</v>
      </c>
      <c r="J11" s="56">
        <f t="shared" si="9"/>
        <v>0.5</v>
      </c>
      <c r="K11" s="86">
        <f t="shared" si="1"/>
        <v>0.5</v>
      </c>
      <c r="L11" s="65">
        <f>SUM(L8:L10)</f>
        <v>4</v>
      </c>
      <c r="M11" s="65">
        <f>SUM(M8:M10)</f>
        <v>5</v>
      </c>
      <c r="N11" s="65">
        <f>SUM(N8:N10)</f>
        <v>9</v>
      </c>
      <c r="O11" s="56">
        <f t="shared" si="10"/>
        <v>0.44444444444444442</v>
      </c>
      <c r="P11" s="86">
        <f t="shared" si="2"/>
        <v>0.55555555555555558</v>
      </c>
      <c r="Q11" s="65">
        <f>SUM(Q8:Q10)</f>
        <v>3</v>
      </c>
      <c r="R11" s="65">
        <f>SUM(R8:R10)</f>
        <v>4</v>
      </c>
      <c r="S11" s="65">
        <f>SUM(S8:S10)</f>
        <v>7</v>
      </c>
      <c r="T11" s="56">
        <f t="shared" si="11"/>
        <v>0.42857142857142855</v>
      </c>
      <c r="U11" s="86">
        <f t="shared" si="3"/>
        <v>0.5714285714285714</v>
      </c>
      <c r="V11" s="65">
        <f>SUM(V8:V10)</f>
        <v>2</v>
      </c>
      <c r="W11" s="65">
        <f>SUM(W8:W10)</f>
        <v>5</v>
      </c>
      <c r="X11" s="65">
        <f>SUM(X8:X10)</f>
        <v>7</v>
      </c>
      <c r="Y11" s="56">
        <f t="shared" si="12"/>
        <v>0.2857142857142857</v>
      </c>
      <c r="Z11" s="86">
        <f t="shared" si="4"/>
        <v>0.7142857142857143</v>
      </c>
      <c r="AA11" s="65">
        <f>SUM(AA8:AA10)</f>
        <v>3</v>
      </c>
      <c r="AB11" s="65">
        <f>SUM(AB8:AB10)</f>
        <v>5</v>
      </c>
      <c r="AC11" s="65">
        <f>SUM(AC8:AC10)</f>
        <v>8</v>
      </c>
      <c r="AD11" s="56">
        <f t="shared" ref="AD11:AD20" si="14">AA11/AC11</f>
        <v>0.375</v>
      </c>
      <c r="AE11" s="86">
        <f t="shared" si="5"/>
        <v>0.625</v>
      </c>
      <c r="AF11" s="65">
        <f>SUM(AF8:AF10)</f>
        <v>3</v>
      </c>
      <c r="AG11" s="65">
        <f>SUM(AG8:AG10)</f>
        <v>3</v>
      </c>
      <c r="AH11" s="65">
        <f>SUM(AH8:AH10)</f>
        <v>6</v>
      </c>
      <c r="AI11" s="56">
        <f t="shared" ref="AI11:AI13" si="15">AF11/AH11</f>
        <v>0.5</v>
      </c>
      <c r="AJ11" s="87">
        <f t="shared" ref="AJ11:AJ13" si="16">AG11/AH11</f>
        <v>0.5</v>
      </c>
      <c r="AK11" s="65">
        <v>4</v>
      </c>
      <c r="AL11" s="65">
        <v>4</v>
      </c>
      <c r="AM11" s="65">
        <v>8</v>
      </c>
      <c r="AN11" s="56">
        <f t="shared" ref="AN11:AN20" si="17">AK11/AM11</f>
        <v>0.5</v>
      </c>
      <c r="AO11" s="87">
        <f t="shared" si="7"/>
        <v>0.5</v>
      </c>
    </row>
    <row r="12" spans="1:41" ht="18" customHeight="1" x14ac:dyDescent="0.35">
      <c r="A12" s="79" t="s">
        <v>245</v>
      </c>
      <c r="B12" s="65">
        <v>2</v>
      </c>
      <c r="C12" s="65">
        <v>8</v>
      </c>
      <c r="D12" s="65">
        <f>SUM(B12:C12)</f>
        <v>10</v>
      </c>
      <c r="E12" s="33">
        <f t="shared" si="8"/>
        <v>0.2</v>
      </c>
      <c r="F12" s="86">
        <f t="shared" si="0"/>
        <v>0.8</v>
      </c>
      <c r="G12" s="65">
        <v>3</v>
      </c>
      <c r="H12" s="65">
        <v>10</v>
      </c>
      <c r="I12" s="65">
        <f>SUM(G12:H12)</f>
        <v>13</v>
      </c>
      <c r="J12" s="33">
        <f t="shared" si="9"/>
        <v>0.23076923076923078</v>
      </c>
      <c r="K12" s="86">
        <f t="shared" si="1"/>
        <v>0.76923076923076927</v>
      </c>
      <c r="L12" s="65">
        <v>6</v>
      </c>
      <c r="M12" s="65">
        <v>11</v>
      </c>
      <c r="N12" s="65">
        <f>SUM(L12:M12)</f>
        <v>17</v>
      </c>
      <c r="O12" s="33">
        <f t="shared" si="10"/>
        <v>0.35294117647058826</v>
      </c>
      <c r="P12" s="86">
        <f t="shared" si="2"/>
        <v>0.6470588235294118</v>
      </c>
      <c r="Q12" s="65">
        <v>5</v>
      </c>
      <c r="R12" s="65">
        <v>9</v>
      </c>
      <c r="S12" s="65">
        <f>SUM(Q12:R12)</f>
        <v>14</v>
      </c>
      <c r="T12" s="33">
        <f t="shared" si="11"/>
        <v>0.35714285714285715</v>
      </c>
      <c r="U12" s="86">
        <f t="shared" si="3"/>
        <v>0.6428571428571429</v>
      </c>
      <c r="V12" s="65">
        <v>5</v>
      </c>
      <c r="W12" s="65">
        <v>6</v>
      </c>
      <c r="X12" s="65">
        <f>SUM(V12:W12)</f>
        <v>11</v>
      </c>
      <c r="Y12" s="33">
        <f t="shared" si="12"/>
        <v>0.45454545454545453</v>
      </c>
      <c r="Z12" s="86">
        <f t="shared" si="4"/>
        <v>0.54545454545454541</v>
      </c>
      <c r="AA12" s="65">
        <v>5</v>
      </c>
      <c r="AB12" s="65">
        <v>6</v>
      </c>
      <c r="AC12" s="65">
        <f>SUM(AA12:AB12)</f>
        <v>11</v>
      </c>
      <c r="AD12" s="33">
        <f t="shared" si="14"/>
        <v>0.45454545454545453</v>
      </c>
      <c r="AE12" s="86">
        <f t="shared" si="5"/>
        <v>0.54545454545454541</v>
      </c>
      <c r="AF12" s="65">
        <v>5</v>
      </c>
      <c r="AG12" s="65">
        <v>7</v>
      </c>
      <c r="AH12" s="65">
        <f>SUM(AF12:AG12)</f>
        <v>12</v>
      </c>
      <c r="AI12" s="33">
        <f t="shared" si="15"/>
        <v>0.41666666666666669</v>
      </c>
      <c r="AJ12" s="87">
        <f t="shared" si="16"/>
        <v>0.58333333333333337</v>
      </c>
      <c r="AK12" s="65">
        <v>3</v>
      </c>
      <c r="AL12" s="65">
        <v>8</v>
      </c>
      <c r="AM12" s="65">
        <v>11</v>
      </c>
      <c r="AN12" s="33">
        <f t="shared" si="17"/>
        <v>0.27272727272727271</v>
      </c>
      <c r="AO12" s="87">
        <f t="shared" si="7"/>
        <v>0.72727272727272729</v>
      </c>
    </row>
    <row r="13" spans="1:41" ht="18" customHeight="1" x14ac:dyDescent="0.35">
      <c r="A13" s="79" t="s">
        <v>266</v>
      </c>
      <c r="B13" s="65">
        <v>1</v>
      </c>
      <c r="C13" s="65">
        <v>1</v>
      </c>
      <c r="D13" s="65">
        <f>SUM(B13:C13)</f>
        <v>2</v>
      </c>
      <c r="E13" s="33">
        <f t="shared" si="8"/>
        <v>0.5</v>
      </c>
      <c r="F13" s="86">
        <f t="shared" si="0"/>
        <v>0.5</v>
      </c>
      <c r="G13" s="65">
        <v>1</v>
      </c>
      <c r="H13" s="65">
        <v>0</v>
      </c>
      <c r="I13" s="65">
        <f>SUM(G13:H13)</f>
        <v>1</v>
      </c>
      <c r="J13" s="33">
        <f t="shared" si="9"/>
        <v>1</v>
      </c>
      <c r="K13" s="86">
        <f t="shared" si="1"/>
        <v>0</v>
      </c>
      <c r="L13" s="65">
        <v>3</v>
      </c>
      <c r="M13" s="65">
        <v>2</v>
      </c>
      <c r="N13" s="65">
        <f>SUM(L13:M13)</f>
        <v>5</v>
      </c>
      <c r="O13" s="33">
        <f t="shared" si="10"/>
        <v>0.6</v>
      </c>
      <c r="P13" s="86">
        <f t="shared" si="2"/>
        <v>0.4</v>
      </c>
      <c r="Q13" s="65">
        <v>1</v>
      </c>
      <c r="R13" s="65">
        <v>2</v>
      </c>
      <c r="S13" s="65">
        <f>SUM(Q13:R13)</f>
        <v>3</v>
      </c>
      <c r="T13" s="33">
        <f t="shared" si="11"/>
        <v>0.33333333333333331</v>
      </c>
      <c r="U13" s="86">
        <f t="shared" si="3"/>
        <v>0.66666666666666663</v>
      </c>
      <c r="V13" s="65">
        <v>1</v>
      </c>
      <c r="W13" s="65">
        <v>2</v>
      </c>
      <c r="X13" s="65">
        <f>SUM(V13:W13)</f>
        <v>3</v>
      </c>
      <c r="Y13" s="33">
        <f t="shared" si="12"/>
        <v>0.33333333333333331</v>
      </c>
      <c r="Z13" s="86">
        <f t="shared" si="4"/>
        <v>0.66666666666666663</v>
      </c>
      <c r="AA13" s="65">
        <v>1</v>
      </c>
      <c r="AB13" s="65">
        <v>2</v>
      </c>
      <c r="AC13" s="65">
        <f>SUM(AA13:AB13)</f>
        <v>3</v>
      </c>
      <c r="AD13" s="33">
        <f t="shared" si="14"/>
        <v>0.33333333333333331</v>
      </c>
      <c r="AE13" s="86">
        <f t="shared" si="5"/>
        <v>0.66666666666666663</v>
      </c>
      <c r="AF13" s="65">
        <v>2</v>
      </c>
      <c r="AG13" s="65">
        <v>2</v>
      </c>
      <c r="AH13" s="65">
        <f>SUM(AF13:AG13)</f>
        <v>4</v>
      </c>
      <c r="AI13" s="33">
        <f t="shared" si="15"/>
        <v>0.5</v>
      </c>
      <c r="AJ13" s="87">
        <f t="shared" si="16"/>
        <v>0.5</v>
      </c>
      <c r="AK13" s="65">
        <v>3</v>
      </c>
      <c r="AL13" s="65">
        <v>2</v>
      </c>
      <c r="AM13" s="65">
        <v>5</v>
      </c>
      <c r="AN13" s="33">
        <f t="shared" si="17"/>
        <v>0.6</v>
      </c>
      <c r="AO13" s="87">
        <f t="shared" si="7"/>
        <v>0.4</v>
      </c>
    </row>
    <row r="14" spans="1:41" ht="18" customHeight="1" x14ac:dyDescent="0.35">
      <c r="A14" s="79" t="s">
        <v>267</v>
      </c>
      <c r="B14" s="65">
        <v>1</v>
      </c>
      <c r="C14" s="65">
        <v>3</v>
      </c>
      <c r="D14" s="65">
        <f>SUM(B14:C14)</f>
        <v>4</v>
      </c>
      <c r="E14" s="33">
        <f t="shared" si="8"/>
        <v>0.25</v>
      </c>
      <c r="F14" s="86">
        <f t="shared" si="0"/>
        <v>0.75</v>
      </c>
      <c r="G14" s="65">
        <v>1</v>
      </c>
      <c r="H14" s="65">
        <v>2</v>
      </c>
      <c r="I14" s="65">
        <f>SUM(G14:H14)</f>
        <v>3</v>
      </c>
      <c r="J14" s="33">
        <f t="shared" si="9"/>
        <v>0.33333333333333331</v>
      </c>
      <c r="K14" s="86">
        <f t="shared" si="1"/>
        <v>0.66666666666666663</v>
      </c>
      <c r="L14" s="65">
        <v>0</v>
      </c>
      <c r="M14" s="65">
        <v>1</v>
      </c>
      <c r="N14" s="65">
        <f>SUM(L14:M14)</f>
        <v>1</v>
      </c>
      <c r="O14" s="33">
        <f t="shared" si="10"/>
        <v>0</v>
      </c>
      <c r="P14" s="86">
        <f t="shared" si="2"/>
        <v>1</v>
      </c>
      <c r="Q14" s="65">
        <v>0</v>
      </c>
      <c r="R14" s="65">
        <v>1</v>
      </c>
      <c r="S14" s="65">
        <f>SUM(Q14:R14)</f>
        <v>1</v>
      </c>
      <c r="T14" s="33">
        <f t="shared" si="11"/>
        <v>0</v>
      </c>
      <c r="U14" s="86">
        <f t="shared" si="3"/>
        <v>1</v>
      </c>
      <c r="V14" s="65">
        <v>0</v>
      </c>
      <c r="W14" s="65">
        <v>1</v>
      </c>
      <c r="X14" s="65">
        <f>SUM(V14:W14)</f>
        <v>1</v>
      </c>
      <c r="Y14" s="33">
        <f t="shared" si="12"/>
        <v>0</v>
      </c>
      <c r="Z14" s="86">
        <f t="shared" si="4"/>
        <v>1</v>
      </c>
      <c r="AA14" s="65">
        <v>0</v>
      </c>
      <c r="AB14" s="65">
        <v>1</v>
      </c>
      <c r="AC14" s="65">
        <f>SUM(AA14:AB14)</f>
        <v>1</v>
      </c>
      <c r="AD14" s="33">
        <f t="shared" si="14"/>
        <v>0</v>
      </c>
      <c r="AE14" s="86">
        <f t="shared" si="5"/>
        <v>1</v>
      </c>
      <c r="AF14" s="65">
        <v>0</v>
      </c>
      <c r="AG14" s="65">
        <v>0</v>
      </c>
      <c r="AH14" s="65">
        <f>SUM(AF14:AG14)</f>
        <v>0</v>
      </c>
      <c r="AI14" s="33" t="s">
        <v>16</v>
      </c>
      <c r="AJ14" s="87" t="s">
        <v>16</v>
      </c>
      <c r="AK14" s="65">
        <v>0</v>
      </c>
      <c r="AL14" s="65">
        <v>0</v>
      </c>
      <c r="AM14" s="65">
        <v>0</v>
      </c>
      <c r="AN14" s="33" t="s">
        <v>16</v>
      </c>
      <c r="AO14" s="87" t="s">
        <v>16</v>
      </c>
    </row>
    <row r="15" spans="1:41" s="1" customFormat="1" ht="18" customHeight="1" x14ac:dyDescent="0.35">
      <c r="A15" s="79" t="s">
        <v>107</v>
      </c>
      <c r="B15" s="65">
        <f>SUM(B12:B14)</f>
        <v>4</v>
      </c>
      <c r="C15" s="65">
        <f>SUM(C12:C14)</f>
        <v>12</v>
      </c>
      <c r="D15" s="65">
        <f>SUM(D12:D14)</f>
        <v>16</v>
      </c>
      <c r="E15" s="56">
        <f t="shared" si="8"/>
        <v>0.25</v>
      </c>
      <c r="F15" s="86">
        <f t="shared" si="0"/>
        <v>0.75</v>
      </c>
      <c r="G15" s="65">
        <f>SUM(G12:G14)</f>
        <v>5</v>
      </c>
      <c r="H15" s="65">
        <f>SUM(H12:H14)</f>
        <v>12</v>
      </c>
      <c r="I15" s="65">
        <f>SUM(I12:I14)</f>
        <v>17</v>
      </c>
      <c r="J15" s="56">
        <f t="shared" si="9"/>
        <v>0.29411764705882354</v>
      </c>
      <c r="K15" s="86">
        <f t="shared" si="1"/>
        <v>0.70588235294117652</v>
      </c>
      <c r="L15" s="65">
        <f>SUM(L12:L14)</f>
        <v>9</v>
      </c>
      <c r="M15" s="65">
        <f>SUM(M12:M14)</f>
        <v>14</v>
      </c>
      <c r="N15" s="65">
        <f>SUM(N12:N14)</f>
        <v>23</v>
      </c>
      <c r="O15" s="56">
        <f t="shared" si="10"/>
        <v>0.39130434782608697</v>
      </c>
      <c r="P15" s="86">
        <f t="shared" si="2"/>
        <v>0.60869565217391308</v>
      </c>
      <c r="Q15" s="65">
        <f>SUM(Q12:Q14)</f>
        <v>6</v>
      </c>
      <c r="R15" s="65">
        <f>SUM(R12:R14)</f>
        <v>12</v>
      </c>
      <c r="S15" s="65">
        <f>SUM(S12:S14)</f>
        <v>18</v>
      </c>
      <c r="T15" s="56">
        <f t="shared" si="11"/>
        <v>0.33333333333333331</v>
      </c>
      <c r="U15" s="86">
        <f t="shared" si="3"/>
        <v>0.66666666666666663</v>
      </c>
      <c r="V15" s="65">
        <f>SUM(V12:V14)</f>
        <v>6</v>
      </c>
      <c r="W15" s="65">
        <f>SUM(W12:W14)</f>
        <v>9</v>
      </c>
      <c r="X15" s="65">
        <f>SUM(X12:X14)</f>
        <v>15</v>
      </c>
      <c r="Y15" s="56">
        <f t="shared" si="12"/>
        <v>0.4</v>
      </c>
      <c r="Z15" s="86">
        <f t="shared" si="4"/>
        <v>0.6</v>
      </c>
      <c r="AA15" s="65">
        <f>SUM(AA12:AA14)</f>
        <v>6</v>
      </c>
      <c r="AB15" s="65">
        <f>SUM(AB12:AB14)</f>
        <v>9</v>
      </c>
      <c r="AC15" s="65">
        <f>SUM(AC12:AC14)</f>
        <v>15</v>
      </c>
      <c r="AD15" s="56">
        <f t="shared" si="14"/>
        <v>0.4</v>
      </c>
      <c r="AE15" s="86">
        <f t="shared" si="5"/>
        <v>0.6</v>
      </c>
      <c r="AF15" s="65">
        <f>SUM(AF12:AF14)</f>
        <v>7</v>
      </c>
      <c r="AG15" s="65">
        <f>SUM(AG12:AG14)</f>
        <v>9</v>
      </c>
      <c r="AH15" s="65">
        <f>SUM(AH12:AH14)</f>
        <v>16</v>
      </c>
      <c r="AI15" s="56">
        <f t="shared" ref="AI15:AI20" si="18">AF15/AH15</f>
        <v>0.4375</v>
      </c>
      <c r="AJ15" s="87">
        <f t="shared" ref="AJ15:AJ21" si="19">AG15/AH15</f>
        <v>0.5625</v>
      </c>
      <c r="AK15" s="65">
        <v>6</v>
      </c>
      <c r="AL15" s="65">
        <v>10</v>
      </c>
      <c r="AM15" s="65">
        <v>16</v>
      </c>
      <c r="AN15" s="56">
        <f t="shared" si="17"/>
        <v>0.375</v>
      </c>
      <c r="AO15" s="87">
        <f t="shared" si="7"/>
        <v>0.625</v>
      </c>
    </row>
    <row r="16" spans="1:41" ht="18" customHeight="1" x14ac:dyDescent="0.35">
      <c r="A16" s="79" t="s">
        <v>248</v>
      </c>
      <c r="B16" s="65">
        <v>7</v>
      </c>
      <c r="C16" s="65">
        <v>25</v>
      </c>
      <c r="D16" s="65">
        <f>SUM(B16:C16)</f>
        <v>32</v>
      </c>
      <c r="E16" s="33">
        <f t="shared" si="8"/>
        <v>0.21875</v>
      </c>
      <c r="F16" s="86">
        <f t="shared" si="0"/>
        <v>0.78125</v>
      </c>
      <c r="G16" s="65">
        <v>9</v>
      </c>
      <c r="H16" s="65">
        <v>28</v>
      </c>
      <c r="I16" s="65">
        <f>SUM(G16:H16)</f>
        <v>37</v>
      </c>
      <c r="J16" s="33">
        <f t="shared" si="9"/>
        <v>0.24324324324324326</v>
      </c>
      <c r="K16" s="86">
        <f t="shared" si="1"/>
        <v>0.7567567567567568</v>
      </c>
      <c r="L16" s="65">
        <v>8</v>
      </c>
      <c r="M16" s="65">
        <v>25</v>
      </c>
      <c r="N16" s="65">
        <f>SUM(L16:M16)</f>
        <v>33</v>
      </c>
      <c r="O16" s="33">
        <f t="shared" si="10"/>
        <v>0.24242424242424243</v>
      </c>
      <c r="P16" s="86">
        <f t="shared" si="2"/>
        <v>0.75757575757575757</v>
      </c>
      <c r="Q16" s="65">
        <v>10</v>
      </c>
      <c r="R16" s="65">
        <v>24</v>
      </c>
      <c r="S16" s="65">
        <f>SUM(Q16:R16)</f>
        <v>34</v>
      </c>
      <c r="T16" s="33">
        <f t="shared" si="11"/>
        <v>0.29411764705882354</v>
      </c>
      <c r="U16" s="86">
        <f t="shared" si="3"/>
        <v>0.70588235294117652</v>
      </c>
      <c r="V16" s="65">
        <v>7</v>
      </c>
      <c r="W16" s="65">
        <v>23</v>
      </c>
      <c r="X16" s="65">
        <f>SUM(V16:W16)</f>
        <v>30</v>
      </c>
      <c r="Y16" s="33">
        <f t="shared" si="12"/>
        <v>0.23333333333333334</v>
      </c>
      <c r="Z16" s="86">
        <f t="shared" si="4"/>
        <v>0.76666666666666672</v>
      </c>
      <c r="AA16" s="65">
        <v>7</v>
      </c>
      <c r="AB16" s="65">
        <v>21</v>
      </c>
      <c r="AC16" s="65">
        <f>SUM(AA16:AB16)</f>
        <v>28</v>
      </c>
      <c r="AD16" s="33">
        <f t="shared" si="14"/>
        <v>0.25</v>
      </c>
      <c r="AE16" s="86">
        <f t="shared" si="5"/>
        <v>0.75</v>
      </c>
      <c r="AF16" s="65">
        <v>7</v>
      </c>
      <c r="AG16" s="65">
        <v>17</v>
      </c>
      <c r="AH16" s="65">
        <f>SUM(AF16:AG16)</f>
        <v>24</v>
      </c>
      <c r="AI16" s="33">
        <f t="shared" si="18"/>
        <v>0.29166666666666669</v>
      </c>
      <c r="AJ16" s="87">
        <f t="shared" si="19"/>
        <v>0.70833333333333337</v>
      </c>
      <c r="AK16" s="65">
        <v>8</v>
      </c>
      <c r="AL16" s="65">
        <v>14</v>
      </c>
      <c r="AM16" s="65">
        <v>22</v>
      </c>
      <c r="AN16" s="33">
        <f t="shared" si="17"/>
        <v>0.36363636363636365</v>
      </c>
      <c r="AO16" s="87">
        <f t="shared" si="7"/>
        <v>0.63636363636363635</v>
      </c>
    </row>
    <row r="17" spans="1:41" ht="18" customHeight="1" x14ac:dyDescent="0.35">
      <c r="A17" s="79" t="s">
        <v>270</v>
      </c>
      <c r="B17" s="65">
        <v>2</v>
      </c>
      <c r="C17" s="65">
        <v>4</v>
      </c>
      <c r="D17" s="65">
        <f>SUM(B17:C17)</f>
        <v>6</v>
      </c>
      <c r="E17" s="33">
        <f t="shared" si="8"/>
        <v>0.33333333333333331</v>
      </c>
      <c r="F17" s="86">
        <f t="shared" si="0"/>
        <v>0.66666666666666663</v>
      </c>
      <c r="G17" s="65">
        <v>1</v>
      </c>
      <c r="H17" s="65">
        <v>5</v>
      </c>
      <c r="I17" s="65">
        <f>SUM(G17:H17)</f>
        <v>6</v>
      </c>
      <c r="J17" s="33">
        <f t="shared" si="9"/>
        <v>0.16666666666666666</v>
      </c>
      <c r="K17" s="86">
        <f t="shared" si="1"/>
        <v>0.83333333333333337</v>
      </c>
      <c r="L17" s="65">
        <v>2</v>
      </c>
      <c r="M17" s="65">
        <v>7</v>
      </c>
      <c r="N17" s="65">
        <f>SUM(L17:M17)</f>
        <v>9</v>
      </c>
      <c r="O17" s="33">
        <f t="shared" si="10"/>
        <v>0.22222222222222221</v>
      </c>
      <c r="P17" s="86">
        <f t="shared" si="2"/>
        <v>0.77777777777777779</v>
      </c>
      <c r="Q17" s="65">
        <v>5</v>
      </c>
      <c r="R17" s="65">
        <v>8</v>
      </c>
      <c r="S17" s="65">
        <f>SUM(Q17:R17)</f>
        <v>13</v>
      </c>
      <c r="T17" s="33">
        <f t="shared" si="11"/>
        <v>0.38461538461538464</v>
      </c>
      <c r="U17" s="86">
        <f t="shared" si="3"/>
        <v>0.61538461538461542</v>
      </c>
      <c r="V17" s="65">
        <v>6</v>
      </c>
      <c r="W17" s="65">
        <v>8</v>
      </c>
      <c r="X17" s="65">
        <f>SUM(V17:W17)</f>
        <v>14</v>
      </c>
      <c r="Y17" s="33">
        <f t="shared" si="12"/>
        <v>0.42857142857142855</v>
      </c>
      <c r="Z17" s="86">
        <f t="shared" si="4"/>
        <v>0.5714285714285714</v>
      </c>
      <c r="AA17" s="65">
        <v>6</v>
      </c>
      <c r="AB17" s="65">
        <v>7</v>
      </c>
      <c r="AC17" s="65">
        <f>SUM(AA17:AB17)</f>
        <v>13</v>
      </c>
      <c r="AD17" s="33">
        <f t="shared" si="14"/>
        <v>0.46153846153846156</v>
      </c>
      <c r="AE17" s="86">
        <f t="shared" si="5"/>
        <v>0.53846153846153844</v>
      </c>
      <c r="AF17" s="65">
        <v>6</v>
      </c>
      <c r="AG17" s="65">
        <v>6</v>
      </c>
      <c r="AH17" s="65">
        <f>SUM(AF17:AG17)</f>
        <v>12</v>
      </c>
      <c r="AI17" s="33">
        <f t="shared" si="18"/>
        <v>0.5</v>
      </c>
      <c r="AJ17" s="87">
        <f t="shared" si="19"/>
        <v>0.5</v>
      </c>
      <c r="AK17" s="65">
        <v>6</v>
      </c>
      <c r="AL17" s="65">
        <v>6</v>
      </c>
      <c r="AM17" s="65">
        <v>12</v>
      </c>
      <c r="AN17" s="33">
        <f t="shared" si="17"/>
        <v>0.5</v>
      </c>
      <c r="AO17" s="87">
        <f t="shared" si="7"/>
        <v>0.5</v>
      </c>
    </row>
    <row r="18" spans="1:41" ht="18" customHeight="1" x14ac:dyDescent="0.35">
      <c r="A18" s="79" t="s">
        <v>271</v>
      </c>
      <c r="B18" s="65">
        <v>6</v>
      </c>
      <c r="C18" s="65">
        <v>2</v>
      </c>
      <c r="D18" s="65">
        <f>SUM(B18:C18)</f>
        <v>8</v>
      </c>
      <c r="E18" s="33">
        <f t="shared" si="8"/>
        <v>0.75</v>
      </c>
      <c r="F18" s="86">
        <f t="shared" si="0"/>
        <v>0.25</v>
      </c>
      <c r="G18" s="65">
        <v>5</v>
      </c>
      <c r="H18" s="65">
        <v>4</v>
      </c>
      <c r="I18" s="65">
        <f>SUM(G18:H18)</f>
        <v>9</v>
      </c>
      <c r="J18" s="33">
        <f t="shared" si="9"/>
        <v>0.55555555555555558</v>
      </c>
      <c r="K18" s="86">
        <f t="shared" si="1"/>
        <v>0.44444444444444442</v>
      </c>
      <c r="L18" s="65">
        <v>4</v>
      </c>
      <c r="M18" s="65">
        <v>3</v>
      </c>
      <c r="N18" s="65">
        <f>SUM(L18:M18)</f>
        <v>7</v>
      </c>
      <c r="O18" s="33">
        <f t="shared" si="10"/>
        <v>0.5714285714285714</v>
      </c>
      <c r="P18" s="86">
        <f t="shared" si="2"/>
        <v>0.42857142857142855</v>
      </c>
      <c r="Q18" s="65">
        <v>8</v>
      </c>
      <c r="R18" s="65">
        <v>3</v>
      </c>
      <c r="S18" s="65">
        <f>SUM(Q18:R18)</f>
        <v>11</v>
      </c>
      <c r="T18" s="33">
        <f t="shared" si="11"/>
        <v>0.72727272727272729</v>
      </c>
      <c r="U18" s="86">
        <f t="shared" si="3"/>
        <v>0.27272727272727271</v>
      </c>
      <c r="V18" s="65">
        <v>9</v>
      </c>
      <c r="W18" s="65">
        <v>3</v>
      </c>
      <c r="X18" s="65">
        <f>SUM(V18:W18)</f>
        <v>12</v>
      </c>
      <c r="Y18" s="33">
        <f t="shared" si="12"/>
        <v>0.75</v>
      </c>
      <c r="Z18" s="86">
        <f t="shared" si="4"/>
        <v>0.25</v>
      </c>
      <c r="AA18" s="65">
        <v>7</v>
      </c>
      <c r="AB18" s="65">
        <v>3</v>
      </c>
      <c r="AC18" s="65">
        <f>SUM(AA18:AB18)</f>
        <v>10</v>
      </c>
      <c r="AD18" s="33">
        <f t="shared" si="14"/>
        <v>0.7</v>
      </c>
      <c r="AE18" s="86">
        <f t="shared" si="5"/>
        <v>0.3</v>
      </c>
      <c r="AF18" s="65">
        <v>6</v>
      </c>
      <c r="AG18" s="65">
        <v>3</v>
      </c>
      <c r="AH18" s="65">
        <f>SUM(AF18:AG18)</f>
        <v>9</v>
      </c>
      <c r="AI18" s="33">
        <f t="shared" si="18"/>
        <v>0.66666666666666663</v>
      </c>
      <c r="AJ18" s="87">
        <f t="shared" si="19"/>
        <v>0.33333333333333331</v>
      </c>
      <c r="AK18" s="65">
        <v>8</v>
      </c>
      <c r="AL18" s="65">
        <v>4</v>
      </c>
      <c r="AM18" s="65">
        <v>12</v>
      </c>
      <c r="AN18" s="33">
        <f t="shared" si="17"/>
        <v>0.66666666666666663</v>
      </c>
      <c r="AO18" s="87">
        <f t="shared" si="7"/>
        <v>0.33333333333333331</v>
      </c>
    </row>
    <row r="19" spans="1:41" s="1" customFormat="1" ht="18" customHeight="1" x14ac:dyDescent="0.35">
      <c r="A19" s="79" t="s">
        <v>112</v>
      </c>
      <c r="B19" s="65">
        <f>SUM(B16:B18)</f>
        <v>15</v>
      </c>
      <c r="C19" s="65">
        <f>SUM(C16:C18)</f>
        <v>31</v>
      </c>
      <c r="D19" s="65">
        <f>SUM(D16:D18)</f>
        <v>46</v>
      </c>
      <c r="E19" s="56">
        <f t="shared" si="8"/>
        <v>0.32608695652173914</v>
      </c>
      <c r="F19" s="86">
        <f t="shared" si="0"/>
        <v>0.67391304347826086</v>
      </c>
      <c r="G19" s="65">
        <f>SUM(G16:G18)</f>
        <v>15</v>
      </c>
      <c r="H19" s="65">
        <f>SUM(H16:H18)</f>
        <v>37</v>
      </c>
      <c r="I19" s="65">
        <f>SUM(I16:I18)</f>
        <v>52</v>
      </c>
      <c r="J19" s="56">
        <f t="shared" si="9"/>
        <v>0.28846153846153844</v>
      </c>
      <c r="K19" s="86">
        <f t="shared" si="1"/>
        <v>0.71153846153846156</v>
      </c>
      <c r="L19" s="65">
        <f>SUM(L16:L18)</f>
        <v>14</v>
      </c>
      <c r="M19" s="65">
        <f>SUM(M16:M18)</f>
        <v>35</v>
      </c>
      <c r="N19" s="65">
        <f>SUM(N16:N18)</f>
        <v>49</v>
      </c>
      <c r="O19" s="56">
        <f t="shared" si="10"/>
        <v>0.2857142857142857</v>
      </c>
      <c r="P19" s="86">
        <f t="shared" si="2"/>
        <v>0.7142857142857143</v>
      </c>
      <c r="Q19" s="65">
        <f>SUM(Q16:Q18)</f>
        <v>23</v>
      </c>
      <c r="R19" s="65">
        <f>SUM(R16:R18)</f>
        <v>35</v>
      </c>
      <c r="S19" s="65">
        <f>SUM(S16:S18)</f>
        <v>58</v>
      </c>
      <c r="T19" s="56">
        <f t="shared" si="11"/>
        <v>0.39655172413793105</v>
      </c>
      <c r="U19" s="86">
        <f t="shared" si="3"/>
        <v>0.60344827586206895</v>
      </c>
      <c r="V19" s="65">
        <f>SUM(V16:V18)</f>
        <v>22</v>
      </c>
      <c r="W19" s="65">
        <f>SUM(W16:W18)</f>
        <v>34</v>
      </c>
      <c r="X19" s="65">
        <f>SUM(X16:X18)</f>
        <v>56</v>
      </c>
      <c r="Y19" s="56">
        <f t="shared" si="12"/>
        <v>0.39285714285714285</v>
      </c>
      <c r="Z19" s="86">
        <f t="shared" si="4"/>
        <v>0.6071428571428571</v>
      </c>
      <c r="AA19" s="65">
        <f>SUM(AA16:AA18)</f>
        <v>20</v>
      </c>
      <c r="AB19" s="65">
        <f>SUM(AB16:AB18)</f>
        <v>31</v>
      </c>
      <c r="AC19" s="65">
        <f>SUM(AC16:AC18)</f>
        <v>51</v>
      </c>
      <c r="AD19" s="56">
        <f t="shared" si="14"/>
        <v>0.39215686274509803</v>
      </c>
      <c r="AE19" s="86">
        <f t="shared" si="5"/>
        <v>0.60784313725490191</v>
      </c>
      <c r="AF19" s="65">
        <f>SUM(AF16:AF18)</f>
        <v>19</v>
      </c>
      <c r="AG19" s="65">
        <f>SUM(AG16:AG18)</f>
        <v>26</v>
      </c>
      <c r="AH19" s="65">
        <f>SUM(AH16:AH18)</f>
        <v>45</v>
      </c>
      <c r="AI19" s="56">
        <f t="shared" si="18"/>
        <v>0.42222222222222222</v>
      </c>
      <c r="AJ19" s="87">
        <f t="shared" si="19"/>
        <v>0.57777777777777772</v>
      </c>
      <c r="AK19" s="65">
        <v>22</v>
      </c>
      <c r="AL19" s="65">
        <v>24</v>
      </c>
      <c r="AM19" s="65">
        <v>46</v>
      </c>
      <c r="AN19" s="56">
        <f t="shared" si="17"/>
        <v>0.47826086956521741</v>
      </c>
      <c r="AO19" s="87">
        <f t="shared" si="7"/>
        <v>0.52173913043478259</v>
      </c>
    </row>
    <row r="20" spans="1:41" ht="18" customHeight="1" x14ac:dyDescent="0.35">
      <c r="A20" s="79" t="s">
        <v>251</v>
      </c>
      <c r="B20" s="65">
        <v>2</v>
      </c>
      <c r="C20" s="65">
        <v>2</v>
      </c>
      <c r="D20" s="65">
        <f>SUM(B20:C20)</f>
        <v>4</v>
      </c>
      <c r="E20" s="33">
        <f t="shared" si="8"/>
        <v>0.5</v>
      </c>
      <c r="F20" s="86">
        <f t="shared" si="0"/>
        <v>0.5</v>
      </c>
      <c r="G20" s="65">
        <v>2</v>
      </c>
      <c r="H20" s="65">
        <v>2</v>
      </c>
      <c r="I20" s="65">
        <f>SUM(G20:H20)</f>
        <v>4</v>
      </c>
      <c r="J20" s="33">
        <f t="shared" si="9"/>
        <v>0.5</v>
      </c>
      <c r="K20" s="86">
        <f t="shared" si="1"/>
        <v>0.5</v>
      </c>
      <c r="L20" s="65">
        <v>2</v>
      </c>
      <c r="M20" s="65">
        <v>2</v>
      </c>
      <c r="N20" s="65">
        <f>SUM(L20:M20)</f>
        <v>4</v>
      </c>
      <c r="O20" s="33">
        <f t="shared" si="10"/>
        <v>0.5</v>
      </c>
      <c r="P20" s="86">
        <f t="shared" si="2"/>
        <v>0.5</v>
      </c>
      <c r="Q20" s="65">
        <v>4</v>
      </c>
      <c r="R20" s="65">
        <v>2</v>
      </c>
      <c r="S20" s="65">
        <f>SUM(Q20:R20)</f>
        <v>6</v>
      </c>
      <c r="T20" s="33">
        <f t="shared" si="11"/>
        <v>0.66666666666666663</v>
      </c>
      <c r="U20" s="86">
        <f t="shared" si="3"/>
        <v>0.33333333333333331</v>
      </c>
      <c r="V20" s="65">
        <v>2</v>
      </c>
      <c r="W20" s="65">
        <v>1</v>
      </c>
      <c r="X20" s="65">
        <f>SUM(V20:W20)</f>
        <v>3</v>
      </c>
      <c r="Y20" s="33">
        <f t="shared" si="12"/>
        <v>0.66666666666666663</v>
      </c>
      <c r="Z20" s="86">
        <f t="shared" si="4"/>
        <v>0.33333333333333331</v>
      </c>
      <c r="AA20" s="65">
        <v>2</v>
      </c>
      <c r="AB20" s="65">
        <v>1</v>
      </c>
      <c r="AC20" s="65">
        <f>SUM(AA20:AB20)</f>
        <v>3</v>
      </c>
      <c r="AD20" s="33">
        <f t="shared" si="14"/>
        <v>0.66666666666666663</v>
      </c>
      <c r="AE20" s="86">
        <f t="shared" si="5"/>
        <v>0.33333333333333331</v>
      </c>
      <c r="AF20" s="65">
        <v>1</v>
      </c>
      <c r="AG20" s="65">
        <v>1</v>
      </c>
      <c r="AH20" s="65">
        <f>SUM(AF20:AG20)</f>
        <v>2</v>
      </c>
      <c r="AI20" s="33">
        <f t="shared" si="18"/>
        <v>0.5</v>
      </c>
      <c r="AJ20" s="87">
        <f t="shared" si="19"/>
        <v>0.5</v>
      </c>
      <c r="AK20" s="65">
        <v>1</v>
      </c>
      <c r="AL20" s="65">
        <v>0</v>
      </c>
      <c r="AM20" s="65">
        <v>1</v>
      </c>
      <c r="AN20" s="33">
        <f t="shared" si="17"/>
        <v>1</v>
      </c>
      <c r="AO20" s="87">
        <f t="shared" si="7"/>
        <v>0</v>
      </c>
    </row>
    <row r="21" spans="1:41" ht="18" customHeight="1" x14ac:dyDescent="0.35">
      <c r="A21" s="79" t="s">
        <v>272</v>
      </c>
      <c r="B21" s="65">
        <v>1</v>
      </c>
      <c r="C21" s="65">
        <v>0</v>
      </c>
      <c r="D21" s="65">
        <f>SUM(B21:C21)</f>
        <v>1</v>
      </c>
      <c r="E21" s="33">
        <f t="shared" si="8"/>
        <v>1</v>
      </c>
      <c r="F21" s="86">
        <f t="shared" si="0"/>
        <v>0</v>
      </c>
      <c r="G21" s="65">
        <v>1</v>
      </c>
      <c r="H21" s="65">
        <v>0</v>
      </c>
      <c r="I21" s="65">
        <f>SUM(G21:H21)</f>
        <v>1</v>
      </c>
      <c r="J21" s="33">
        <f t="shared" si="9"/>
        <v>1</v>
      </c>
      <c r="K21" s="86">
        <f t="shared" si="1"/>
        <v>0</v>
      </c>
      <c r="L21" s="65">
        <v>0</v>
      </c>
      <c r="M21" s="65">
        <v>0</v>
      </c>
      <c r="N21" s="65">
        <f>SUM(L21:M21)</f>
        <v>0</v>
      </c>
      <c r="O21" s="33" t="s">
        <v>16</v>
      </c>
      <c r="P21" s="86" t="s">
        <v>16</v>
      </c>
      <c r="Q21" s="65">
        <v>0</v>
      </c>
      <c r="R21" s="65">
        <v>0</v>
      </c>
      <c r="S21" s="65">
        <f>SUM(Q21:R21)</f>
        <v>0</v>
      </c>
      <c r="T21" s="33" t="s">
        <v>16</v>
      </c>
      <c r="U21" s="86" t="s">
        <v>16</v>
      </c>
      <c r="V21" s="65">
        <v>0</v>
      </c>
      <c r="W21" s="65">
        <v>0</v>
      </c>
      <c r="X21" s="65">
        <f>SUM(V21:W21)</f>
        <v>0</v>
      </c>
      <c r="Y21" s="33" t="s">
        <v>16</v>
      </c>
      <c r="Z21" s="86" t="s">
        <v>16</v>
      </c>
      <c r="AA21" s="65">
        <v>0</v>
      </c>
      <c r="AB21" s="65">
        <v>1</v>
      </c>
      <c r="AC21" s="65">
        <f>SUM(AA21:AB21)</f>
        <v>1</v>
      </c>
      <c r="AD21" s="33" t="s">
        <v>16</v>
      </c>
      <c r="AE21" s="86">
        <f t="shared" si="5"/>
        <v>1</v>
      </c>
      <c r="AF21" s="65">
        <v>0</v>
      </c>
      <c r="AG21" s="65">
        <v>1</v>
      </c>
      <c r="AH21" s="65">
        <f>SUM(AF21:AG21)</f>
        <v>1</v>
      </c>
      <c r="AI21" s="33" t="s">
        <v>16</v>
      </c>
      <c r="AJ21" s="87">
        <f t="shared" si="19"/>
        <v>1</v>
      </c>
      <c r="AK21" s="65">
        <v>1</v>
      </c>
      <c r="AL21" s="65">
        <v>2</v>
      </c>
      <c r="AM21" s="65">
        <v>3</v>
      </c>
      <c r="AN21" s="33" t="s">
        <v>16</v>
      </c>
      <c r="AO21" s="87">
        <f t="shared" si="7"/>
        <v>0.66666666666666663</v>
      </c>
    </row>
    <row r="22" spans="1:41" ht="18" customHeight="1" x14ac:dyDescent="0.35">
      <c r="A22" s="79" t="s">
        <v>273</v>
      </c>
      <c r="B22" s="65">
        <v>0</v>
      </c>
      <c r="C22" s="65">
        <v>2</v>
      </c>
      <c r="D22" s="65">
        <f>SUM(B22:C22)</f>
        <v>2</v>
      </c>
      <c r="E22" s="33">
        <f t="shared" si="8"/>
        <v>0</v>
      </c>
      <c r="F22" s="86">
        <f t="shared" si="0"/>
        <v>1</v>
      </c>
      <c r="G22" s="65">
        <v>0</v>
      </c>
      <c r="H22" s="65">
        <v>2</v>
      </c>
      <c r="I22" s="65">
        <f>SUM(G22:H22)</f>
        <v>2</v>
      </c>
      <c r="J22" s="33">
        <f t="shared" si="9"/>
        <v>0</v>
      </c>
      <c r="K22" s="86">
        <f t="shared" si="1"/>
        <v>1</v>
      </c>
      <c r="L22" s="65">
        <v>0</v>
      </c>
      <c r="M22" s="65">
        <v>1</v>
      </c>
      <c r="N22" s="65">
        <f>SUM(L22:M22)</f>
        <v>1</v>
      </c>
      <c r="O22" s="33">
        <f t="shared" ref="O22:O33" si="20">L22/N22</f>
        <v>0</v>
      </c>
      <c r="P22" s="86">
        <f t="shared" si="2"/>
        <v>1</v>
      </c>
      <c r="Q22" s="65">
        <v>0</v>
      </c>
      <c r="R22" s="65">
        <v>0</v>
      </c>
      <c r="S22" s="65">
        <f>SUM(Q22:R22)</f>
        <v>0</v>
      </c>
      <c r="T22" s="33" t="s">
        <v>16</v>
      </c>
      <c r="U22" s="86" t="s">
        <v>16</v>
      </c>
      <c r="V22" s="65">
        <v>0</v>
      </c>
      <c r="W22" s="65">
        <v>0</v>
      </c>
      <c r="X22" s="65">
        <f>SUM(V22:W22)</f>
        <v>0</v>
      </c>
      <c r="Y22" s="33" t="s">
        <v>16</v>
      </c>
      <c r="Z22" s="86" t="s">
        <v>16</v>
      </c>
      <c r="AA22" s="65">
        <v>0</v>
      </c>
      <c r="AB22" s="65">
        <v>0</v>
      </c>
      <c r="AC22" s="65">
        <f>SUM(AA22:AB22)</f>
        <v>0</v>
      </c>
      <c r="AD22" s="33" t="s">
        <v>16</v>
      </c>
      <c r="AE22" s="86" t="s">
        <v>16</v>
      </c>
      <c r="AF22" s="65">
        <v>0</v>
      </c>
      <c r="AG22" s="65">
        <v>0</v>
      </c>
      <c r="AH22" s="65">
        <f>SUM(AF22:AG22)</f>
        <v>0</v>
      </c>
      <c r="AI22" s="33" t="s">
        <v>16</v>
      </c>
      <c r="AJ22" s="87" t="s">
        <v>16</v>
      </c>
      <c r="AK22" s="65">
        <v>0</v>
      </c>
      <c r="AL22" s="65">
        <v>0</v>
      </c>
      <c r="AM22" s="65">
        <v>0</v>
      </c>
      <c r="AN22" s="33" t="s">
        <v>16</v>
      </c>
      <c r="AO22" s="87" t="s">
        <v>16</v>
      </c>
    </row>
    <row r="23" spans="1:41" s="1" customFormat="1" ht="18" customHeight="1" x14ac:dyDescent="0.35">
      <c r="A23" s="79" t="s">
        <v>118</v>
      </c>
      <c r="B23" s="65">
        <f>SUM(B20:B22)</f>
        <v>3</v>
      </c>
      <c r="C23" s="65">
        <f>SUM(C20:C22)</f>
        <v>4</v>
      </c>
      <c r="D23" s="65">
        <f>SUM(D20:D22)</f>
        <v>7</v>
      </c>
      <c r="E23" s="56">
        <f t="shared" si="8"/>
        <v>0.42857142857142855</v>
      </c>
      <c r="F23" s="86">
        <f t="shared" si="0"/>
        <v>0.5714285714285714</v>
      </c>
      <c r="G23" s="65">
        <f>SUM(G20:G22)</f>
        <v>3</v>
      </c>
      <c r="H23" s="65">
        <f>SUM(H20:H22)</f>
        <v>4</v>
      </c>
      <c r="I23" s="65">
        <f>SUM(I20:I22)</f>
        <v>7</v>
      </c>
      <c r="J23" s="56">
        <f t="shared" si="9"/>
        <v>0.42857142857142855</v>
      </c>
      <c r="K23" s="86">
        <f t="shared" si="1"/>
        <v>0.5714285714285714</v>
      </c>
      <c r="L23" s="65">
        <f>SUM(L20:L22)</f>
        <v>2</v>
      </c>
      <c r="M23" s="65">
        <f>SUM(M20:M22)</f>
        <v>3</v>
      </c>
      <c r="N23" s="65">
        <f>SUM(N20:N22)</f>
        <v>5</v>
      </c>
      <c r="O23" s="56">
        <f t="shared" si="20"/>
        <v>0.4</v>
      </c>
      <c r="P23" s="86">
        <f t="shared" si="2"/>
        <v>0.6</v>
      </c>
      <c r="Q23" s="65">
        <f>SUM(Q20:Q22)</f>
        <v>4</v>
      </c>
      <c r="R23" s="65">
        <f>SUM(R20:R22)</f>
        <v>2</v>
      </c>
      <c r="S23" s="65">
        <f>SUM(S20:S22)</f>
        <v>6</v>
      </c>
      <c r="T23" s="56">
        <f t="shared" ref="T23:T32" si="21">Q23/S23</f>
        <v>0.66666666666666663</v>
      </c>
      <c r="U23" s="86">
        <f t="shared" si="3"/>
        <v>0.33333333333333331</v>
      </c>
      <c r="V23" s="65">
        <f>SUM(V20:V22)</f>
        <v>2</v>
      </c>
      <c r="W23" s="65">
        <f>SUM(W20:W22)</f>
        <v>1</v>
      </c>
      <c r="X23" s="65">
        <f>SUM(X20:X22)</f>
        <v>3</v>
      </c>
      <c r="Y23" s="56">
        <f t="shared" ref="Y23:Y32" si="22">V23/X23</f>
        <v>0.66666666666666663</v>
      </c>
      <c r="Z23" s="86">
        <f t="shared" si="4"/>
        <v>0.33333333333333331</v>
      </c>
      <c r="AA23" s="65">
        <f>SUM(AA20:AA22)</f>
        <v>2</v>
      </c>
      <c r="AB23" s="65">
        <f>SUM(AB20:AB22)</f>
        <v>2</v>
      </c>
      <c r="AC23" s="65">
        <f>SUM(AC20:AC22)</f>
        <v>4</v>
      </c>
      <c r="AD23" s="56">
        <f t="shared" ref="AD23:AD33" si="23">AA23/AC23</f>
        <v>0.5</v>
      </c>
      <c r="AE23" s="86">
        <f t="shared" si="5"/>
        <v>0.5</v>
      </c>
      <c r="AF23" s="65">
        <f>SUM(AF20:AF22)</f>
        <v>1</v>
      </c>
      <c r="AG23" s="65">
        <f>SUM(AG20:AG22)</f>
        <v>2</v>
      </c>
      <c r="AH23" s="65">
        <f>SUM(AH20:AH22)</f>
        <v>3</v>
      </c>
      <c r="AI23" s="56">
        <f t="shared" ref="AI23:AI33" si="24">AF23/AH23</f>
        <v>0.33333333333333331</v>
      </c>
      <c r="AJ23" s="87">
        <f t="shared" ref="AJ23:AJ33" si="25">AG23/AH23</f>
        <v>0.66666666666666663</v>
      </c>
      <c r="AK23" s="65">
        <v>2</v>
      </c>
      <c r="AL23" s="65">
        <v>2</v>
      </c>
      <c r="AM23" s="65">
        <v>4</v>
      </c>
      <c r="AN23" s="56">
        <f t="shared" ref="AN23:AN32" si="26">AK23/AM23</f>
        <v>0.5</v>
      </c>
      <c r="AO23" s="87">
        <f t="shared" si="7"/>
        <v>0.5</v>
      </c>
    </row>
    <row r="24" spans="1:41" ht="18" customHeight="1" x14ac:dyDescent="0.35">
      <c r="A24" s="79" t="s">
        <v>254</v>
      </c>
      <c r="B24" s="65">
        <v>7</v>
      </c>
      <c r="C24" s="65">
        <v>5</v>
      </c>
      <c r="D24" s="65">
        <f>SUM(B24:C24)</f>
        <v>12</v>
      </c>
      <c r="E24" s="33">
        <f t="shared" si="8"/>
        <v>0.58333333333333337</v>
      </c>
      <c r="F24" s="86">
        <f t="shared" si="0"/>
        <v>0.41666666666666669</v>
      </c>
      <c r="G24" s="65">
        <v>6</v>
      </c>
      <c r="H24" s="65">
        <v>5</v>
      </c>
      <c r="I24" s="65">
        <f>SUM(G24:H24)</f>
        <v>11</v>
      </c>
      <c r="J24" s="33">
        <f t="shared" si="9"/>
        <v>0.54545454545454541</v>
      </c>
      <c r="K24" s="86">
        <f t="shared" si="1"/>
        <v>0.45454545454545453</v>
      </c>
      <c r="L24" s="65">
        <v>6</v>
      </c>
      <c r="M24" s="65">
        <v>7</v>
      </c>
      <c r="N24" s="65">
        <f>SUM(L24:M24)</f>
        <v>13</v>
      </c>
      <c r="O24" s="33">
        <f t="shared" si="20"/>
        <v>0.46153846153846156</v>
      </c>
      <c r="P24" s="86">
        <f t="shared" si="2"/>
        <v>0.53846153846153844</v>
      </c>
      <c r="Q24" s="65">
        <v>7</v>
      </c>
      <c r="R24" s="65">
        <v>8</v>
      </c>
      <c r="S24" s="65">
        <f>SUM(Q24:R24)</f>
        <v>15</v>
      </c>
      <c r="T24" s="33">
        <f t="shared" si="21"/>
        <v>0.46666666666666667</v>
      </c>
      <c r="U24" s="86">
        <f t="shared" si="3"/>
        <v>0.53333333333333333</v>
      </c>
      <c r="V24" s="65">
        <v>7</v>
      </c>
      <c r="W24" s="65">
        <v>6</v>
      </c>
      <c r="X24" s="65">
        <f>SUM(V24:W24)</f>
        <v>13</v>
      </c>
      <c r="Y24" s="33">
        <f t="shared" si="22"/>
        <v>0.53846153846153844</v>
      </c>
      <c r="Z24" s="86">
        <f t="shared" si="4"/>
        <v>0.46153846153846156</v>
      </c>
      <c r="AA24" s="65">
        <v>7</v>
      </c>
      <c r="AB24" s="65">
        <v>3</v>
      </c>
      <c r="AC24" s="65">
        <f>SUM(AA24:AB24)</f>
        <v>10</v>
      </c>
      <c r="AD24" s="33">
        <f t="shared" si="23"/>
        <v>0.7</v>
      </c>
      <c r="AE24" s="86">
        <f t="shared" si="5"/>
        <v>0.3</v>
      </c>
      <c r="AF24" s="65">
        <v>6</v>
      </c>
      <c r="AG24" s="65">
        <v>2</v>
      </c>
      <c r="AH24" s="65">
        <f>SUM(AF24:AG24)</f>
        <v>8</v>
      </c>
      <c r="AI24" s="33">
        <f t="shared" si="24"/>
        <v>0.75</v>
      </c>
      <c r="AJ24" s="87">
        <f t="shared" si="25"/>
        <v>0.25</v>
      </c>
      <c r="AK24" s="65">
        <v>4</v>
      </c>
      <c r="AL24" s="65">
        <v>3</v>
      </c>
      <c r="AM24" s="65">
        <v>7</v>
      </c>
      <c r="AN24" s="33">
        <f t="shared" si="26"/>
        <v>0.5714285714285714</v>
      </c>
      <c r="AO24" s="87">
        <f t="shared" si="7"/>
        <v>0.42857142857142855</v>
      </c>
    </row>
    <row r="25" spans="1:41" ht="18" customHeight="1" x14ac:dyDescent="0.35">
      <c r="A25" s="79" t="s">
        <v>274</v>
      </c>
      <c r="B25" s="65">
        <v>3</v>
      </c>
      <c r="C25" s="65">
        <v>6</v>
      </c>
      <c r="D25" s="65">
        <f>SUM(B25:C25)</f>
        <v>9</v>
      </c>
      <c r="E25" s="33">
        <f t="shared" si="8"/>
        <v>0.33333333333333331</v>
      </c>
      <c r="F25" s="86">
        <f t="shared" si="0"/>
        <v>0.66666666666666663</v>
      </c>
      <c r="G25" s="65">
        <v>3</v>
      </c>
      <c r="H25" s="65">
        <v>9</v>
      </c>
      <c r="I25" s="65">
        <f>SUM(G25:H25)</f>
        <v>12</v>
      </c>
      <c r="J25" s="33">
        <f t="shared" si="9"/>
        <v>0.25</v>
      </c>
      <c r="K25" s="86">
        <f t="shared" si="1"/>
        <v>0.75</v>
      </c>
      <c r="L25" s="65">
        <v>2</v>
      </c>
      <c r="M25" s="65">
        <v>9</v>
      </c>
      <c r="N25" s="65">
        <f>SUM(L25:M25)</f>
        <v>11</v>
      </c>
      <c r="O25" s="33">
        <f t="shared" si="20"/>
        <v>0.18181818181818182</v>
      </c>
      <c r="P25" s="86">
        <f t="shared" si="2"/>
        <v>0.81818181818181823</v>
      </c>
      <c r="Q25" s="65">
        <v>3</v>
      </c>
      <c r="R25" s="65">
        <v>7</v>
      </c>
      <c r="S25" s="65">
        <f>SUM(Q25:R25)</f>
        <v>10</v>
      </c>
      <c r="T25" s="33">
        <f t="shared" si="21"/>
        <v>0.3</v>
      </c>
      <c r="U25" s="86">
        <f t="shared" si="3"/>
        <v>0.7</v>
      </c>
      <c r="V25" s="65">
        <v>3</v>
      </c>
      <c r="W25" s="65">
        <v>4</v>
      </c>
      <c r="X25" s="65">
        <f>SUM(V25:W25)</f>
        <v>7</v>
      </c>
      <c r="Y25" s="33">
        <f t="shared" si="22"/>
        <v>0.42857142857142855</v>
      </c>
      <c r="Z25" s="86">
        <f t="shared" si="4"/>
        <v>0.5714285714285714</v>
      </c>
      <c r="AA25" s="65">
        <v>3</v>
      </c>
      <c r="AB25" s="65">
        <v>4</v>
      </c>
      <c r="AC25" s="65">
        <f>SUM(AA25:AB25)</f>
        <v>7</v>
      </c>
      <c r="AD25" s="33">
        <f t="shared" si="23"/>
        <v>0.42857142857142855</v>
      </c>
      <c r="AE25" s="86">
        <f t="shared" si="5"/>
        <v>0.5714285714285714</v>
      </c>
      <c r="AF25" s="65">
        <v>4</v>
      </c>
      <c r="AG25" s="65">
        <v>5</v>
      </c>
      <c r="AH25" s="65">
        <f>SUM(AF25:AG25)</f>
        <v>9</v>
      </c>
      <c r="AI25" s="33">
        <f t="shared" si="24"/>
        <v>0.44444444444444442</v>
      </c>
      <c r="AJ25" s="87">
        <f t="shared" si="25"/>
        <v>0.55555555555555558</v>
      </c>
      <c r="AK25" s="65">
        <v>6</v>
      </c>
      <c r="AL25" s="65">
        <v>5</v>
      </c>
      <c r="AM25" s="65">
        <v>11</v>
      </c>
      <c r="AN25" s="33">
        <f t="shared" si="26"/>
        <v>0.54545454545454541</v>
      </c>
      <c r="AO25" s="87">
        <f t="shared" si="7"/>
        <v>0.45454545454545453</v>
      </c>
    </row>
    <row r="26" spans="1:41" ht="18" customHeight="1" x14ac:dyDescent="0.35">
      <c r="A26" s="79" t="s">
        <v>275</v>
      </c>
      <c r="B26" s="65">
        <v>6</v>
      </c>
      <c r="C26" s="65">
        <v>7</v>
      </c>
      <c r="D26" s="65">
        <f>SUM(B26:C26)</f>
        <v>13</v>
      </c>
      <c r="E26" s="33">
        <f t="shared" si="8"/>
        <v>0.46153846153846156</v>
      </c>
      <c r="F26" s="86">
        <f t="shared" si="0"/>
        <v>0.53846153846153844</v>
      </c>
      <c r="G26" s="65">
        <v>5</v>
      </c>
      <c r="H26" s="65">
        <v>12</v>
      </c>
      <c r="I26" s="65">
        <f>SUM(G26:H26)</f>
        <v>17</v>
      </c>
      <c r="J26" s="33">
        <f t="shared" si="9"/>
        <v>0.29411764705882354</v>
      </c>
      <c r="K26" s="86">
        <f t="shared" si="1"/>
        <v>0.70588235294117652</v>
      </c>
      <c r="L26" s="65">
        <v>4</v>
      </c>
      <c r="M26" s="65">
        <v>11</v>
      </c>
      <c r="N26" s="65">
        <f>SUM(L26:M26)</f>
        <v>15</v>
      </c>
      <c r="O26" s="33">
        <f t="shared" si="20"/>
        <v>0.26666666666666666</v>
      </c>
      <c r="P26" s="86">
        <f t="shared" si="2"/>
        <v>0.73333333333333328</v>
      </c>
      <c r="Q26" s="65">
        <v>5</v>
      </c>
      <c r="R26" s="65">
        <v>11</v>
      </c>
      <c r="S26" s="65">
        <f>SUM(Q26:R26)</f>
        <v>16</v>
      </c>
      <c r="T26" s="33">
        <f t="shared" si="21"/>
        <v>0.3125</v>
      </c>
      <c r="U26" s="86">
        <f t="shared" si="3"/>
        <v>0.6875</v>
      </c>
      <c r="V26" s="65">
        <v>4</v>
      </c>
      <c r="W26" s="65">
        <v>11</v>
      </c>
      <c r="X26" s="65">
        <f>SUM(V26:W26)</f>
        <v>15</v>
      </c>
      <c r="Y26" s="33">
        <f t="shared" si="22"/>
        <v>0.26666666666666666</v>
      </c>
      <c r="Z26" s="86">
        <f t="shared" si="4"/>
        <v>0.73333333333333328</v>
      </c>
      <c r="AA26" s="65">
        <v>5</v>
      </c>
      <c r="AB26" s="65">
        <v>9</v>
      </c>
      <c r="AC26" s="65">
        <f>SUM(AA26:AB26)</f>
        <v>14</v>
      </c>
      <c r="AD26" s="33">
        <f t="shared" si="23"/>
        <v>0.35714285714285715</v>
      </c>
      <c r="AE26" s="86">
        <f t="shared" si="5"/>
        <v>0.6428571428571429</v>
      </c>
      <c r="AF26" s="65">
        <v>8</v>
      </c>
      <c r="AG26" s="65">
        <v>7</v>
      </c>
      <c r="AH26" s="65">
        <f>SUM(AF26:AG26)</f>
        <v>15</v>
      </c>
      <c r="AI26" s="33">
        <f t="shared" si="24"/>
        <v>0.53333333333333333</v>
      </c>
      <c r="AJ26" s="87">
        <f t="shared" si="25"/>
        <v>0.46666666666666667</v>
      </c>
      <c r="AK26" s="65">
        <v>9</v>
      </c>
      <c r="AL26" s="65">
        <v>7</v>
      </c>
      <c r="AM26" s="65">
        <v>16</v>
      </c>
      <c r="AN26" s="33">
        <f t="shared" si="26"/>
        <v>0.5625</v>
      </c>
      <c r="AO26" s="87">
        <f t="shared" si="7"/>
        <v>0.4375</v>
      </c>
    </row>
    <row r="27" spans="1:41" s="1" customFormat="1" ht="18" customHeight="1" x14ac:dyDescent="0.35">
      <c r="A27" s="79" t="s">
        <v>123</v>
      </c>
      <c r="B27" s="65">
        <f>SUM(B24:B26)</f>
        <v>16</v>
      </c>
      <c r="C27" s="65">
        <f>SUM(C24:C26)</f>
        <v>18</v>
      </c>
      <c r="D27" s="65">
        <f>SUM(D24:D26)</f>
        <v>34</v>
      </c>
      <c r="E27" s="56">
        <f t="shared" si="8"/>
        <v>0.47058823529411764</v>
      </c>
      <c r="F27" s="86">
        <f t="shared" si="0"/>
        <v>0.52941176470588236</v>
      </c>
      <c r="G27" s="65">
        <f>SUM(G24:G26)</f>
        <v>14</v>
      </c>
      <c r="H27" s="65">
        <f>SUM(H24:H26)</f>
        <v>26</v>
      </c>
      <c r="I27" s="65">
        <f>SUM(I24:I26)</f>
        <v>40</v>
      </c>
      <c r="J27" s="56">
        <f t="shared" si="9"/>
        <v>0.35</v>
      </c>
      <c r="K27" s="86">
        <f t="shared" si="1"/>
        <v>0.65</v>
      </c>
      <c r="L27" s="65">
        <f>SUM(L24:L26)</f>
        <v>12</v>
      </c>
      <c r="M27" s="65">
        <f>SUM(M24:M26)</f>
        <v>27</v>
      </c>
      <c r="N27" s="65">
        <f>SUM(N24:N26)</f>
        <v>39</v>
      </c>
      <c r="O27" s="56">
        <f t="shared" si="20"/>
        <v>0.30769230769230771</v>
      </c>
      <c r="P27" s="86">
        <f t="shared" si="2"/>
        <v>0.69230769230769229</v>
      </c>
      <c r="Q27" s="65">
        <f>SUM(Q24:Q26)</f>
        <v>15</v>
      </c>
      <c r="R27" s="65">
        <f>SUM(R24:R26)</f>
        <v>26</v>
      </c>
      <c r="S27" s="65">
        <f>SUM(S24:S26)</f>
        <v>41</v>
      </c>
      <c r="T27" s="56">
        <f t="shared" si="21"/>
        <v>0.36585365853658536</v>
      </c>
      <c r="U27" s="86">
        <f t="shared" si="3"/>
        <v>0.63414634146341464</v>
      </c>
      <c r="V27" s="65">
        <f>SUM(V24:V26)</f>
        <v>14</v>
      </c>
      <c r="W27" s="65">
        <f>SUM(W24:W26)</f>
        <v>21</v>
      </c>
      <c r="X27" s="65">
        <f>SUM(X24:X26)</f>
        <v>35</v>
      </c>
      <c r="Y27" s="56">
        <f t="shared" si="22"/>
        <v>0.4</v>
      </c>
      <c r="Z27" s="86">
        <f t="shared" si="4"/>
        <v>0.6</v>
      </c>
      <c r="AA27" s="65">
        <f>SUM(AA24:AA26)</f>
        <v>15</v>
      </c>
      <c r="AB27" s="65">
        <f>SUM(AB24:AB26)</f>
        <v>16</v>
      </c>
      <c r="AC27" s="65">
        <f>SUM(AC24:AC26)</f>
        <v>31</v>
      </c>
      <c r="AD27" s="56">
        <f t="shared" si="23"/>
        <v>0.4838709677419355</v>
      </c>
      <c r="AE27" s="86">
        <f t="shared" si="5"/>
        <v>0.5161290322580645</v>
      </c>
      <c r="AF27" s="65">
        <f>SUM(AF24:AF26)</f>
        <v>18</v>
      </c>
      <c r="AG27" s="65">
        <f>SUM(AG24:AG26)</f>
        <v>14</v>
      </c>
      <c r="AH27" s="65">
        <f>SUM(AH24:AH26)</f>
        <v>32</v>
      </c>
      <c r="AI27" s="56">
        <f t="shared" si="24"/>
        <v>0.5625</v>
      </c>
      <c r="AJ27" s="87">
        <f t="shared" si="25"/>
        <v>0.4375</v>
      </c>
      <c r="AK27" s="65">
        <v>19</v>
      </c>
      <c r="AL27" s="65">
        <v>15</v>
      </c>
      <c r="AM27" s="65">
        <v>34</v>
      </c>
      <c r="AN27" s="56">
        <f t="shared" si="26"/>
        <v>0.55882352941176472</v>
      </c>
      <c r="AO27" s="87">
        <f t="shared" si="7"/>
        <v>0.44117647058823528</v>
      </c>
    </row>
    <row r="28" spans="1:41" ht="18" customHeight="1" x14ac:dyDescent="0.35">
      <c r="A28" s="79" t="s">
        <v>257</v>
      </c>
      <c r="B28" s="65">
        <v>0</v>
      </c>
      <c r="C28" s="65">
        <v>1</v>
      </c>
      <c r="D28" s="65">
        <f>SUM(B28:C28)</f>
        <v>1</v>
      </c>
      <c r="E28" s="33">
        <f t="shared" si="8"/>
        <v>0</v>
      </c>
      <c r="F28" s="86">
        <f t="shared" si="0"/>
        <v>1</v>
      </c>
      <c r="G28" s="65">
        <v>1</v>
      </c>
      <c r="H28" s="65">
        <v>3</v>
      </c>
      <c r="I28" s="65">
        <f>SUM(G28:H28)</f>
        <v>4</v>
      </c>
      <c r="J28" s="33">
        <f t="shared" si="9"/>
        <v>0.25</v>
      </c>
      <c r="K28" s="86">
        <f t="shared" si="1"/>
        <v>0.75</v>
      </c>
      <c r="L28" s="65">
        <v>1</v>
      </c>
      <c r="M28" s="65">
        <v>3</v>
      </c>
      <c r="N28" s="65">
        <f>SUM(L28:M28)</f>
        <v>4</v>
      </c>
      <c r="O28" s="33">
        <f t="shared" si="20"/>
        <v>0.25</v>
      </c>
      <c r="P28" s="86">
        <f t="shared" si="2"/>
        <v>0.75</v>
      </c>
      <c r="Q28" s="65">
        <v>2</v>
      </c>
      <c r="R28" s="65">
        <v>3</v>
      </c>
      <c r="S28" s="65">
        <f>SUM(Q28:R28)</f>
        <v>5</v>
      </c>
      <c r="T28" s="33">
        <f t="shared" si="21"/>
        <v>0.4</v>
      </c>
      <c r="U28" s="86">
        <f t="shared" si="3"/>
        <v>0.6</v>
      </c>
      <c r="V28" s="65">
        <v>3</v>
      </c>
      <c r="W28" s="65">
        <v>2</v>
      </c>
      <c r="X28" s="65">
        <f>SUM(V28:W28)</f>
        <v>5</v>
      </c>
      <c r="Y28" s="33">
        <f t="shared" si="22"/>
        <v>0.6</v>
      </c>
      <c r="Z28" s="86">
        <f t="shared" si="4"/>
        <v>0.4</v>
      </c>
      <c r="AA28" s="65">
        <v>3</v>
      </c>
      <c r="AB28" s="65">
        <v>3</v>
      </c>
      <c r="AC28" s="65">
        <f>SUM(AA28:AB28)</f>
        <v>6</v>
      </c>
      <c r="AD28" s="33">
        <f t="shared" si="23"/>
        <v>0.5</v>
      </c>
      <c r="AE28" s="86">
        <f t="shared" si="5"/>
        <v>0.5</v>
      </c>
      <c r="AF28" s="65">
        <v>3</v>
      </c>
      <c r="AG28" s="65">
        <v>4</v>
      </c>
      <c r="AH28" s="65">
        <f>SUM(AF28:AG28)</f>
        <v>7</v>
      </c>
      <c r="AI28" s="33">
        <f t="shared" si="24"/>
        <v>0.42857142857142855</v>
      </c>
      <c r="AJ28" s="87">
        <f t="shared" si="25"/>
        <v>0.5714285714285714</v>
      </c>
      <c r="AK28" s="65">
        <v>3</v>
      </c>
      <c r="AL28" s="65">
        <v>3</v>
      </c>
      <c r="AM28" s="65">
        <v>6</v>
      </c>
      <c r="AN28" s="33">
        <f t="shared" si="26"/>
        <v>0.5</v>
      </c>
      <c r="AO28" s="87">
        <f t="shared" si="7"/>
        <v>0.5</v>
      </c>
    </row>
    <row r="29" spans="1:41" ht="18" customHeight="1" x14ac:dyDescent="0.35">
      <c r="A29" s="79" t="s">
        <v>276</v>
      </c>
      <c r="B29" s="65">
        <v>0</v>
      </c>
      <c r="C29" s="65">
        <v>2</v>
      </c>
      <c r="D29" s="65">
        <f>SUM(B29:C29)</f>
        <v>2</v>
      </c>
      <c r="E29" s="33">
        <f t="shared" si="8"/>
        <v>0</v>
      </c>
      <c r="F29" s="86">
        <f t="shared" si="0"/>
        <v>1</v>
      </c>
      <c r="G29" s="65">
        <v>0</v>
      </c>
      <c r="H29" s="65">
        <v>1</v>
      </c>
      <c r="I29" s="65">
        <f>SUM(G29:H29)</f>
        <v>1</v>
      </c>
      <c r="J29" s="33">
        <f t="shared" si="9"/>
        <v>0</v>
      </c>
      <c r="K29" s="86">
        <f t="shared" si="1"/>
        <v>1</v>
      </c>
      <c r="L29" s="65">
        <v>2</v>
      </c>
      <c r="M29" s="65">
        <v>1</v>
      </c>
      <c r="N29" s="65">
        <f>SUM(L29:M29)</f>
        <v>3</v>
      </c>
      <c r="O29" s="33">
        <f t="shared" si="20"/>
        <v>0.66666666666666663</v>
      </c>
      <c r="P29" s="86">
        <f t="shared" si="2"/>
        <v>0.33333333333333331</v>
      </c>
      <c r="Q29" s="65">
        <v>3</v>
      </c>
      <c r="R29" s="65">
        <v>1</v>
      </c>
      <c r="S29" s="65">
        <f>SUM(Q29:R29)</f>
        <v>4</v>
      </c>
      <c r="T29" s="33">
        <f t="shared" si="21"/>
        <v>0.75</v>
      </c>
      <c r="U29" s="86">
        <f t="shared" si="3"/>
        <v>0.25</v>
      </c>
      <c r="V29" s="65">
        <v>3</v>
      </c>
      <c r="W29" s="65">
        <v>1</v>
      </c>
      <c r="X29" s="65">
        <f>SUM(V29:W29)</f>
        <v>4</v>
      </c>
      <c r="Y29" s="33">
        <f t="shared" si="22"/>
        <v>0.75</v>
      </c>
      <c r="Z29" s="86">
        <f t="shared" si="4"/>
        <v>0.25</v>
      </c>
      <c r="AA29" s="65">
        <v>3</v>
      </c>
      <c r="AB29" s="65">
        <v>0</v>
      </c>
      <c r="AC29" s="65">
        <f>SUM(AA29:AB29)</f>
        <v>3</v>
      </c>
      <c r="AD29" s="33">
        <f t="shared" si="23"/>
        <v>1</v>
      </c>
      <c r="AE29" s="86">
        <f t="shared" si="5"/>
        <v>0</v>
      </c>
      <c r="AF29" s="65">
        <v>5</v>
      </c>
      <c r="AG29" s="65">
        <v>0</v>
      </c>
      <c r="AH29" s="65">
        <f>SUM(AF29:AG29)</f>
        <v>5</v>
      </c>
      <c r="AI29" s="33">
        <f t="shared" si="24"/>
        <v>1</v>
      </c>
      <c r="AJ29" s="87">
        <f t="shared" si="25"/>
        <v>0</v>
      </c>
      <c r="AK29" s="65">
        <v>10</v>
      </c>
      <c r="AL29" s="65">
        <v>1</v>
      </c>
      <c r="AM29" s="65">
        <v>11</v>
      </c>
      <c r="AN29" s="33">
        <f t="shared" si="26"/>
        <v>0.90909090909090906</v>
      </c>
      <c r="AO29" s="87">
        <f t="shared" si="7"/>
        <v>9.0909090909090912E-2</v>
      </c>
    </row>
    <row r="30" spans="1:41" ht="18" customHeight="1" x14ac:dyDescent="0.35">
      <c r="A30" s="79" t="s">
        <v>277</v>
      </c>
      <c r="B30" s="65">
        <v>3</v>
      </c>
      <c r="C30" s="65">
        <v>13</v>
      </c>
      <c r="D30" s="65">
        <f>SUM(B30:C30)</f>
        <v>16</v>
      </c>
      <c r="E30" s="33">
        <f t="shared" si="8"/>
        <v>0.1875</v>
      </c>
      <c r="F30" s="86">
        <f t="shared" si="0"/>
        <v>0.8125</v>
      </c>
      <c r="G30" s="65">
        <v>2</v>
      </c>
      <c r="H30" s="65">
        <v>11</v>
      </c>
      <c r="I30" s="65">
        <f>SUM(G30:H30)</f>
        <v>13</v>
      </c>
      <c r="J30" s="33">
        <f t="shared" si="9"/>
        <v>0.15384615384615385</v>
      </c>
      <c r="K30" s="86">
        <f t="shared" si="1"/>
        <v>0.84615384615384615</v>
      </c>
      <c r="L30" s="65">
        <v>4</v>
      </c>
      <c r="M30" s="65">
        <v>11</v>
      </c>
      <c r="N30" s="65">
        <f>SUM(L30:M30)</f>
        <v>15</v>
      </c>
      <c r="O30" s="33">
        <f t="shared" si="20"/>
        <v>0.26666666666666666</v>
      </c>
      <c r="P30" s="86">
        <f t="shared" si="2"/>
        <v>0.73333333333333328</v>
      </c>
      <c r="Q30" s="65">
        <v>5</v>
      </c>
      <c r="R30" s="65">
        <v>13</v>
      </c>
      <c r="S30" s="65">
        <f>SUM(Q30:R30)</f>
        <v>18</v>
      </c>
      <c r="T30" s="33">
        <f t="shared" si="21"/>
        <v>0.27777777777777779</v>
      </c>
      <c r="U30" s="86">
        <f t="shared" si="3"/>
        <v>0.72222222222222221</v>
      </c>
      <c r="V30" s="65">
        <v>7</v>
      </c>
      <c r="W30" s="65">
        <v>12</v>
      </c>
      <c r="X30" s="65">
        <f>SUM(V30:W30)</f>
        <v>19</v>
      </c>
      <c r="Y30" s="33">
        <f t="shared" si="22"/>
        <v>0.36842105263157893</v>
      </c>
      <c r="Z30" s="86">
        <f t="shared" si="4"/>
        <v>0.63157894736842102</v>
      </c>
      <c r="AA30" s="65">
        <v>8</v>
      </c>
      <c r="AB30" s="65">
        <v>14</v>
      </c>
      <c r="AC30" s="65">
        <f>SUM(AA30:AB30)</f>
        <v>22</v>
      </c>
      <c r="AD30" s="33">
        <f t="shared" si="23"/>
        <v>0.36363636363636365</v>
      </c>
      <c r="AE30" s="86">
        <f t="shared" si="5"/>
        <v>0.63636363636363635</v>
      </c>
      <c r="AF30" s="65">
        <v>8</v>
      </c>
      <c r="AG30" s="65">
        <v>11</v>
      </c>
      <c r="AH30" s="65">
        <f>SUM(AF30:AG30)</f>
        <v>19</v>
      </c>
      <c r="AI30" s="33">
        <f t="shared" si="24"/>
        <v>0.42105263157894735</v>
      </c>
      <c r="AJ30" s="87">
        <f t="shared" si="25"/>
        <v>0.57894736842105265</v>
      </c>
      <c r="AK30" s="65">
        <v>7</v>
      </c>
      <c r="AL30" s="65">
        <v>8</v>
      </c>
      <c r="AM30" s="65">
        <v>15</v>
      </c>
      <c r="AN30" s="33">
        <f t="shared" si="26"/>
        <v>0.46666666666666667</v>
      </c>
      <c r="AO30" s="87">
        <f t="shared" si="7"/>
        <v>0.53333333333333333</v>
      </c>
    </row>
    <row r="31" spans="1:41" s="1" customFormat="1" ht="18" customHeight="1" x14ac:dyDescent="0.35">
      <c r="A31" s="79" t="s">
        <v>128</v>
      </c>
      <c r="B31" s="65">
        <f>SUM(B28:B30)</f>
        <v>3</v>
      </c>
      <c r="C31" s="65">
        <f>SUM(C28:C30)</f>
        <v>16</v>
      </c>
      <c r="D31" s="65">
        <f>SUM(D28:D30)</f>
        <v>19</v>
      </c>
      <c r="E31" s="56">
        <f t="shared" si="8"/>
        <v>0.15789473684210525</v>
      </c>
      <c r="F31" s="86">
        <f t="shared" si="0"/>
        <v>0.84210526315789469</v>
      </c>
      <c r="G31" s="65">
        <f>SUM(G28:G30)</f>
        <v>3</v>
      </c>
      <c r="H31" s="65">
        <f>SUM(H28:H30)</f>
        <v>15</v>
      </c>
      <c r="I31" s="65">
        <f>SUM(I28:I30)</f>
        <v>18</v>
      </c>
      <c r="J31" s="56">
        <f t="shared" si="9"/>
        <v>0.16666666666666666</v>
      </c>
      <c r="K31" s="86">
        <f t="shared" si="1"/>
        <v>0.83333333333333337</v>
      </c>
      <c r="L31" s="65">
        <f>SUM(L28:L30)</f>
        <v>7</v>
      </c>
      <c r="M31" s="65">
        <f>SUM(M28:M30)</f>
        <v>15</v>
      </c>
      <c r="N31" s="65">
        <f>SUM(N28:N30)</f>
        <v>22</v>
      </c>
      <c r="O31" s="56">
        <f t="shared" si="20"/>
        <v>0.31818181818181818</v>
      </c>
      <c r="P31" s="86">
        <f t="shared" si="2"/>
        <v>0.68181818181818177</v>
      </c>
      <c r="Q31" s="65">
        <f>SUM(Q28:Q30)</f>
        <v>10</v>
      </c>
      <c r="R31" s="65">
        <f>SUM(R28:R30)</f>
        <v>17</v>
      </c>
      <c r="S31" s="65">
        <f>SUM(S28:S30)</f>
        <v>27</v>
      </c>
      <c r="T31" s="56">
        <f t="shared" si="21"/>
        <v>0.37037037037037035</v>
      </c>
      <c r="U31" s="86">
        <f t="shared" si="3"/>
        <v>0.62962962962962965</v>
      </c>
      <c r="V31" s="65">
        <f>SUM(V28:V30)</f>
        <v>13</v>
      </c>
      <c r="W31" s="65">
        <f>SUM(W28:W30)</f>
        <v>15</v>
      </c>
      <c r="X31" s="65">
        <f>SUM(X28:X30)</f>
        <v>28</v>
      </c>
      <c r="Y31" s="56">
        <f t="shared" si="22"/>
        <v>0.4642857142857143</v>
      </c>
      <c r="Z31" s="86">
        <f t="shared" si="4"/>
        <v>0.5357142857142857</v>
      </c>
      <c r="AA31" s="65">
        <f>SUM(AA28:AA30)</f>
        <v>14</v>
      </c>
      <c r="AB31" s="65">
        <f>SUM(AB28:AB30)</f>
        <v>17</v>
      </c>
      <c r="AC31" s="65">
        <f>SUM(AC28:AC30)</f>
        <v>31</v>
      </c>
      <c r="AD31" s="56">
        <f t="shared" si="23"/>
        <v>0.45161290322580644</v>
      </c>
      <c r="AE31" s="86">
        <f t="shared" si="5"/>
        <v>0.54838709677419351</v>
      </c>
      <c r="AF31" s="65">
        <f>SUM(AF28:AF30)</f>
        <v>16</v>
      </c>
      <c r="AG31" s="65">
        <f>SUM(AG28:AG30)</f>
        <v>15</v>
      </c>
      <c r="AH31" s="65">
        <f>SUM(AH28:AH30)</f>
        <v>31</v>
      </c>
      <c r="AI31" s="56">
        <f t="shared" si="24"/>
        <v>0.5161290322580645</v>
      </c>
      <c r="AJ31" s="87">
        <f t="shared" si="25"/>
        <v>0.4838709677419355</v>
      </c>
      <c r="AK31" s="65">
        <v>20</v>
      </c>
      <c r="AL31" s="65">
        <v>12</v>
      </c>
      <c r="AM31" s="65">
        <v>32</v>
      </c>
      <c r="AN31" s="56">
        <f t="shared" si="26"/>
        <v>0.625</v>
      </c>
      <c r="AO31" s="87">
        <f t="shared" si="7"/>
        <v>0.375</v>
      </c>
    </row>
    <row r="32" spans="1:41" s="2" customFormat="1" ht="18" customHeight="1" x14ac:dyDescent="0.35">
      <c r="A32" s="79" t="s">
        <v>419</v>
      </c>
      <c r="B32" s="65">
        <v>5</v>
      </c>
      <c r="C32" s="65">
        <v>3</v>
      </c>
      <c r="D32" s="65">
        <f>SUM(B32:C32)</f>
        <v>8</v>
      </c>
      <c r="E32" s="33">
        <f t="shared" si="8"/>
        <v>0.625</v>
      </c>
      <c r="F32" s="86">
        <f t="shared" si="0"/>
        <v>0.375</v>
      </c>
      <c r="G32" s="65">
        <v>4</v>
      </c>
      <c r="H32" s="65">
        <v>4</v>
      </c>
      <c r="I32" s="65">
        <f>SUM(G32:H32)</f>
        <v>8</v>
      </c>
      <c r="J32" s="33">
        <f t="shared" si="9"/>
        <v>0.5</v>
      </c>
      <c r="K32" s="86">
        <f t="shared" si="1"/>
        <v>0.5</v>
      </c>
      <c r="L32" s="65">
        <v>3</v>
      </c>
      <c r="M32" s="65">
        <v>4</v>
      </c>
      <c r="N32" s="65">
        <f>SUM(L32:M32)</f>
        <v>7</v>
      </c>
      <c r="O32" s="33">
        <f t="shared" si="20"/>
        <v>0.42857142857142855</v>
      </c>
      <c r="P32" s="86">
        <f t="shared" si="2"/>
        <v>0.5714285714285714</v>
      </c>
      <c r="Q32" s="65">
        <v>3</v>
      </c>
      <c r="R32" s="65">
        <v>3</v>
      </c>
      <c r="S32" s="65">
        <f>SUM(Q32:R32)</f>
        <v>6</v>
      </c>
      <c r="T32" s="33">
        <f t="shared" si="21"/>
        <v>0.5</v>
      </c>
      <c r="U32" s="86">
        <f t="shared" si="3"/>
        <v>0.5</v>
      </c>
      <c r="V32" s="65">
        <v>4</v>
      </c>
      <c r="W32" s="65">
        <v>5</v>
      </c>
      <c r="X32" s="65">
        <f>SUM(V32:W32)</f>
        <v>9</v>
      </c>
      <c r="Y32" s="33">
        <f t="shared" si="22"/>
        <v>0.44444444444444442</v>
      </c>
      <c r="Z32" s="86">
        <f t="shared" si="4"/>
        <v>0.55555555555555558</v>
      </c>
      <c r="AA32" s="65">
        <v>4</v>
      </c>
      <c r="AB32" s="65">
        <v>6</v>
      </c>
      <c r="AC32" s="65">
        <f>SUM(AA32:AB32)</f>
        <v>10</v>
      </c>
      <c r="AD32" s="33">
        <f t="shared" si="23"/>
        <v>0.4</v>
      </c>
      <c r="AE32" s="86">
        <f t="shared" si="5"/>
        <v>0.6</v>
      </c>
      <c r="AF32" s="65">
        <v>3</v>
      </c>
      <c r="AG32" s="65">
        <v>5</v>
      </c>
      <c r="AH32" s="65">
        <f>SUM(AF32:AG32)</f>
        <v>8</v>
      </c>
      <c r="AI32" s="33">
        <f t="shared" si="24"/>
        <v>0.375</v>
      </c>
      <c r="AJ32" s="87">
        <f t="shared" si="25"/>
        <v>0.625</v>
      </c>
      <c r="AK32" s="65">
        <v>3</v>
      </c>
      <c r="AL32" s="65">
        <v>4</v>
      </c>
      <c r="AM32" s="65">
        <v>7</v>
      </c>
      <c r="AN32" s="33">
        <f t="shared" si="26"/>
        <v>0.42857142857142855</v>
      </c>
      <c r="AO32" s="87">
        <f t="shared" si="7"/>
        <v>0.5714285714285714</v>
      </c>
    </row>
    <row r="33" spans="1:55" s="2" customFormat="1" ht="18" customHeight="1" x14ac:dyDescent="0.35">
      <c r="A33" s="79" t="s">
        <v>423</v>
      </c>
      <c r="B33" s="65">
        <v>1</v>
      </c>
      <c r="C33" s="65">
        <v>1</v>
      </c>
      <c r="D33" s="65">
        <f>SUM(B33:C33)</f>
        <v>2</v>
      </c>
      <c r="E33" s="33">
        <f t="shared" si="8"/>
        <v>0.5</v>
      </c>
      <c r="F33" s="86">
        <f t="shared" si="0"/>
        <v>0.5</v>
      </c>
      <c r="G33" s="65">
        <v>1</v>
      </c>
      <c r="H33" s="65">
        <v>1</v>
      </c>
      <c r="I33" s="65">
        <f>SUM(G33:H33)</f>
        <v>2</v>
      </c>
      <c r="J33" s="33">
        <f t="shared" si="9"/>
        <v>0.5</v>
      </c>
      <c r="K33" s="86">
        <f t="shared" si="1"/>
        <v>0.5</v>
      </c>
      <c r="L33" s="65">
        <v>1</v>
      </c>
      <c r="M33" s="65">
        <v>0</v>
      </c>
      <c r="N33" s="65">
        <f>SUM(L33:M33)</f>
        <v>1</v>
      </c>
      <c r="O33" s="33">
        <f t="shared" si="20"/>
        <v>1</v>
      </c>
      <c r="P33" s="86">
        <f t="shared" si="2"/>
        <v>0</v>
      </c>
      <c r="Q33" s="65">
        <v>0</v>
      </c>
      <c r="R33" s="65">
        <v>0</v>
      </c>
      <c r="S33" s="65">
        <f>SUM(Q33:R33)</f>
        <v>0</v>
      </c>
      <c r="T33" s="33" t="s">
        <v>16</v>
      </c>
      <c r="U33" s="86" t="s">
        <v>16</v>
      </c>
      <c r="V33" s="65">
        <v>0</v>
      </c>
      <c r="W33" s="65">
        <v>0</v>
      </c>
      <c r="X33" s="65">
        <f>SUM(V33:W33)</f>
        <v>0</v>
      </c>
      <c r="Y33" s="33" t="s">
        <v>16</v>
      </c>
      <c r="Z33" s="86" t="s">
        <v>16</v>
      </c>
      <c r="AA33" s="65">
        <v>1</v>
      </c>
      <c r="AB33" s="65">
        <v>0</v>
      </c>
      <c r="AC33" s="65">
        <f>SUM(AA33:AB33)</f>
        <v>1</v>
      </c>
      <c r="AD33" s="33">
        <f t="shared" si="23"/>
        <v>1</v>
      </c>
      <c r="AE33" s="86">
        <f t="shared" si="5"/>
        <v>0</v>
      </c>
      <c r="AF33" s="65">
        <v>1</v>
      </c>
      <c r="AG33" s="65">
        <v>0</v>
      </c>
      <c r="AH33" s="65">
        <f>SUM(AF33:AG33)</f>
        <v>1</v>
      </c>
      <c r="AI33" s="33">
        <f t="shared" si="24"/>
        <v>1</v>
      </c>
      <c r="AJ33" s="87">
        <f t="shared" si="25"/>
        <v>0</v>
      </c>
      <c r="AK33" s="65">
        <v>0</v>
      </c>
      <c r="AL33" s="65">
        <v>0</v>
      </c>
      <c r="AM33" s="65">
        <v>0</v>
      </c>
      <c r="AN33" s="33" t="s">
        <v>16</v>
      </c>
      <c r="AO33" s="87" t="s">
        <v>16</v>
      </c>
    </row>
    <row r="34" spans="1:55" s="2" customFormat="1" ht="18" customHeight="1" x14ac:dyDescent="0.35">
      <c r="A34" s="79" t="s">
        <v>424</v>
      </c>
      <c r="B34" s="65">
        <v>0</v>
      </c>
      <c r="C34" s="65">
        <v>0</v>
      </c>
      <c r="D34" s="65">
        <f>SUM(B34:C34)</f>
        <v>0</v>
      </c>
      <c r="E34" s="33" t="s">
        <v>16</v>
      </c>
      <c r="F34" s="86" t="s">
        <v>16</v>
      </c>
      <c r="G34" s="65">
        <v>0</v>
      </c>
      <c r="H34" s="65">
        <v>0</v>
      </c>
      <c r="I34" s="65">
        <f>SUM(G34:H34)</f>
        <v>0</v>
      </c>
      <c r="J34" s="33" t="s">
        <v>16</v>
      </c>
      <c r="K34" s="86" t="s">
        <v>16</v>
      </c>
      <c r="L34" s="65">
        <v>0</v>
      </c>
      <c r="M34" s="65">
        <v>0</v>
      </c>
      <c r="N34" s="65">
        <f>SUM(L34:M34)</f>
        <v>0</v>
      </c>
      <c r="O34" s="33" t="s">
        <v>16</v>
      </c>
      <c r="P34" s="86" t="s">
        <v>16</v>
      </c>
      <c r="Q34" s="65">
        <v>0</v>
      </c>
      <c r="R34" s="65">
        <v>0</v>
      </c>
      <c r="S34" s="65">
        <f>SUM(Q34:R34)</f>
        <v>0</v>
      </c>
      <c r="T34" s="33" t="s">
        <v>16</v>
      </c>
      <c r="U34" s="86" t="s">
        <v>16</v>
      </c>
      <c r="V34" s="65">
        <v>0</v>
      </c>
      <c r="W34" s="65">
        <v>0</v>
      </c>
      <c r="X34" s="65">
        <f>SUM(V34:W34)</f>
        <v>0</v>
      </c>
      <c r="Y34" s="33" t="s">
        <v>16</v>
      </c>
      <c r="Z34" s="86" t="s">
        <v>16</v>
      </c>
      <c r="AA34" s="65">
        <v>0</v>
      </c>
      <c r="AB34" s="65">
        <v>0</v>
      </c>
      <c r="AC34" s="65">
        <f>SUM(AA34:AB34)</f>
        <v>0</v>
      </c>
      <c r="AD34" s="33" t="s">
        <v>16</v>
      </c>
      <c r="AE34" s="86" t="s">
        <v>16</v>
      </c>
      <c r="AF34" s="65">
        <v>0</v>
      </c>
      <c r="AG34" s="65">
        <v>0</v>
      </c>
      <c r="AH34" s="65">
        <f>SUM(AF34:AG34)</f>
        <v>0</v>
      </c>
      <c r="AI34" s="33" t="s">
        <v>16</v>
      </c>
      <c r="AJ34" s="87" t="s">
        <v>16</v>
      </c>
      <c r="AK34" s="65">
        <v>0</v>
      </c>
      <c r="AL34" s="65">
        <v>0</v>
      </c>
      <c r="AM34" s="65">
        <v>0</v>
      </c>
      <c r="AN34" s="33" t="s">
        <v>16</v>
      </c>
      <c r="AO34" s="87" t="s">
        <v>16</v>
      </c>
    </row>
    <row r="35" spans="1:55" s="41" customFormat="1" ht="18" customHeight="1" x14ac:dyDescent="0.35">
      <c r="A35" s="79" t="s">
        <v>409</v>
      </c>
      <c r="B35" s="65">
        <f>SUM(B32:B34)</f>
        <v>6</v>
      </c>
      <c r="C35" s="65">
        <f>SUM(C32:C34)</f>
        <v>4</v>
      </c>
      <c r="D35" s="65">
        <f>SUM(D32:D34)</f>
        <v>10</v>
      </c>
      <c r="E35" s="56">
        <f>B35/D35</f>
        <v>0.6</v>
      </c>
      <c r="F35" s="86">
        <f t="shared" si="0"/>
        <v>0.4</v>
      </c>
      <c r="G35" s="65">
        <f>SUM(G32:G34)</f>
        <v>5</v>
      </c>
      <c r="H35" s="65">
        <f>SUM(H32:H34)</f>
        <v>5</v>
      </c>
      <c r="I35" s="65">
        <f>SUM(I32:I34)</f>
        <v>10</v>
      </c>
      <c r="J35" s="56">
        <f>G35/I35</f>
        <v>0.5</v>
      </c>
      <c r="K35" s="86">
        <f t="shared" si="1"/>
        <v>0.5</v>
      </c>
      <c r="L35" s="65">
        <f>SUM(L32:L34)</f>
        <v>4</v>
      </c>
      <c r="M35" s="65">
        <f>SUM(M32:M34)</f>
        <v>4</v>
      </c>
      <c r="N35" s="65">
        <f>SUM(N32:N34)</f>
        <v>8</v>
      </c>
      <c r="O35" s="56">
        <f>L35/N35</f>
        <v>0.5</v>
      </c>
      <c r="P35" s="86">
        <f t="shared" si="2"/>
        <v>0.5</v>
      </c>
      <c r="Q35" s="65">
        <f>SUM(Q32:Q34)</f>
        <v>3</v>
      </c>
      <c r="R35" s="65">
        <f>SUM(R32:R34)</f>
        <v>3</v>
      </c>
      <c r="S35" s="65">
        <f>SUM(S32:S34)</f>
        <v>6</v>
      </c>
      <c r="T35" s="56">
        <f>Q35/S35</f>
        <v>0.5</v>
      </c>
      <c r="U35" s="86">
        <f t="shared" si="3"/>
        <v>0.5</v>
      </c>
      <c r="V35" s="65">
        <f>SUM(V32:V34)</f>
        <v>4</v>
      </c>
      <c r="W35" s="65">
        <f>SUM(W32:W34)</f>
        <v>5</v>
      </c>
      <c r="X35" s="65">
        <f>SUM(X32:X34)</f>
        <v>9</v>
      </c>
      <c r="Y35" s="56">
        <f>V35/X35</f>
        <v>0.44444444444444442</v>
      </c>
      <c r="Z35" s="86">
        <f t="shared" si="4"/>
        <v>0.55555555555555558</v>
      </c>
      <c r="AA35" s="65">
        <f>SUM(AA32:AA34)</f>
        <v>5</v>
      </c>
      <c r="AB35" s="65">
        <f>SUM(AB32:AB34)</f>
        <v>6</v>
      </c>
      <c r="AC35" s="65">
        <f>SUM(AC32:AC34)</f>
        <v>11</v>
      </c>
      <c r="AD35" s="56">
        <f>AA35/AC35</f>
        <v>0.45454545454545453</v>
      </c>
      <c r="AE35" s="86">
        <f t="shared" si="5"/>
        <v>0.54545454545454541</v>
      </c>
      <c r="AF35" s="65">
        <f>SUM(AF32:AF34)</f>
        <v>4</v>
      </c>
      <c r="AG35" s="65">
        <f>SUM(AG32:AG34)</f>
        <v>5</v>
      </c>
      <c r="AH35" s="65">
        <f>SUM(AH32:AH34)</f>
        <v>9</v>
      </c>
      <c r="AI35" s="56">
        <f>AF35/AH35</f>
        <v>0.44444444444444442</v>
      </c>
      <c r="AJ35" s="87">
        <f t="shared" ref="AJ35" si="27">AG35/AH35</f>
        <v>0.55555555555555558</v>
      </c>
      <c r="AK35" s="65">
        <v>3</v>
      </c>
      <c r="AL35" s="65">
        <v>4</v>
      </c>
      <c r="AM35" s="65">
        <v>7</v>
      </c>
      <c r="AN35" s="56">
        <f>AK35/AM35</f>
        <v>0.42857142857142855</v>
      </c>
      <c r="AO35" s="87">
        <f t="shared" si="7"/>
        <v>0.5714285714285714</v>
      </c>
    </row>
    <row r="36" spans="1:55" s="2" customFormat="1" ht="18" customHeight="1" x14ac:dyDescent="0.35">
      <c r="A36" s="79" t="s">
        <v>260</v>
      </c>
      <c r="B36" s="65">
        <v>0</v>
      </c>
      <c r="C36" s="65">
        <v>0</v>
      </c>
      <c r="D36" s="65">
        <f>SUM(B36:C36)</f>
        <v>0</v>
      </c>
      <c r="E36" s="33" t="s">
        <v>16</v>
      </c>
      <c r="F36" s="86" t="s">
        <v>16</v>
      </c>
      <c r="G36" s="65">
        <v>0</v>
      </c>
      <c r="H36" s="65">
        <v>0</v>
      </c>
      <c r="I36" s="65">
        <f>SUM(G36:H36)</f>
        <v>0</v>
      </c>
      <c r="J36" s="33" t="s">
        <v>16</v>
      </c>
      <c r="K36" s="86" t="s">
        <v>16</v>
      </c>
      <c r="L36" s="65">
        <v>0</v>
      </c>
      <c r="M36" s="65">
        <v>0</v>
      </c>
      <c r="N36" s="65">
        <f>SUM(L36:M36)</f>
        <v>0</v>
      </c>
      <c r="O36" s="33" t="s">
        <v>16</v>
      </c>
      <c r="P36" s="86" t="s">
        <v>16</v>
      </c>
      <c r="Q36" s="65">
        <v>0</v>
      </c>
      <c r="R36" s="65">
        <v>0</v>
      </c>
      <c r="S36" s="65">
        <f>SUM(Q36:R36)</f>
        <v>0</v>
      </c>
      <c r="T36" s="33" t="s">
        <v>16</v>
      </c>
      <c r="U36" s="86" t="s">
        <v>16</v>
      </c>
      <c r="V36" s="65">
        <v>0</v>
      </c>
      <c r="W36" s="65">
        <v>0</v>
      </c>
      <c r="X36" s="65">
        <f>SUM(V36:W36)</f>
        <v>0</v>
      </c>
      <c r="Y36" s="33" t="s">
        <v>16</v>
      </c>
      <c r="Z36" s="86" t="s">
        <v>16</v>
      </c>
      <c r="AA36" s="65">
        <v>0</v>
      </c>
      <c r="AB36" s="65">
        <v>0</v>
      </c>
      <c r="AC36" s="65">
        <f>SUM(AA36:AB36)</f>
        <v>0</v>
      </c>
      <c r="AD36" s="33" t="s">
        <v>16</v>
      </c>
      <c r="AE36" s="86" t="s">
        <v>16</v>
      </c>
      <c r="AF36" s="65">
        <v>0</v>
      </c>
      <c r="AG36" s="65">
        <v>0</v>
      </c>
      <c r="AH36" s="65">
        <f>SUM(AF36:AG36)</f>
        <v>0</v>
      </c>
      <c r="AI36" s="33" t="s">
        <v>16</v>
      </c>
      <c r="AJ36" s="87" t="s">
        <v>16</v>
      </c>
      <c r="AK36" s="65">
        <v>0</v>
      </c>
      <c r="AL36" s="65">
        <v>0</v>
      </c>
      <c r="AM36" s="65">
        <v>0</v>
      </c>
      <c r="AN36" s="33" t="s">
        <v>16</v>
      </c>
      <c r="AO36" s="87" t="s">
        <v>16</v>
      </c>
    </row>
    <row r="37" spans="1:55" s="2" customFormat="1" ht="18" customHeight="1" x14ac:dyDescent="0.35">
      <c r="A37" s="79" t="s">
        <v>278</v>
      </c>
      <c r="B37" s="65">
        <v>0</v>
      </c>
      <c r="C37" s="65">
        <v>0</v>
      </c>
      <c r="D37" s="65">
        <f>SUM(B37:C37)</f>
        <v>0</v>
      </c>
      <c r="E37" s="33" t="s">
        <v>16</v>
      </c>
      <c r="F37" s="86" t="s">
        <v>16</v>
      </c>
      <c r="G37" s="65">
        <v>0</v>
      </c>
      <c r="H37" s="65">
        <v>0</v>
      </c>
      <c r="I37" s="65">
        <f>SUM(G37:H37)</f>
        <v>0</v>
      </c>
      <c r="J37" s="33" t="s">
        <v>16</v>
      </c>
      <c r="K37" s="86" t="s">
        <v>16</v>
      </c>
      <c r="L37" s="65">
        <v>0</v>
      </c>
      <c r="M37" s="65">
        <v>0</v>
      </c>
      <c r="N37" s="65">
        <f>SUM(L37:M37)</f>
        <v>0</v>
      </c>
      <c r="O37" s="33" t="s">
        <v>16</v>
      </c>
      <c r="P37" s="86" t="s">
        <v>16</v>
      </c>
      <c r="Q37" s="65">
        <v>0</v>
      </c>
      <c r="R37" s="65">
        <v>0</v>
      </c>
      <c r="S37" s="65">
        <f>SUM(Q37:R37)</f>
        <v>0</v>
      </c>
      <c r="T37" s="33" t="s">
        <v>16</v>
      </c>
      <c r="U37" s="86" t="s">
        <v>16</v>
      </c>
      <c r="V37" s="65">
        <v>0</v>
      </c>
      <c r="W37" s="65">
        <v>0</v>
      </c>
      <c r="X37" s="65">
        <f>SUM(V37:W37)</f>
        <v>0</v>
      </c>
      <c r="Y37" s="33" t="s">
        <v>16</v>
      </c>
      <c r="Z37" s="86" t="s">
        <v>16</v>
      </c>
      <c r="AA37" s="65">
        <v>0</v>
      </c>
      <c r="AB37" s="65">
        <v>0</v>
      </c>
      <c r="AC37" s="65">
        <f>SUM(AA37:AB37)</f>
        <v>0</v>
      </c>
      <c r="AD37" s="33" t="s">
        <v>16</v>
      </c>
      <c r="AE37" s="86" t="s">
        <v>16</v>
      </c>
      <c r="AF37" s="65">
        <v>0</v>
      </c>
      <c r="AG37" s="65">
        <v>0</v>
      </c>
      <c r="AH37" s="65">
        <f>SUM(AF37:AG37)</f>
        <v>0</v>
      </c>
      <c r="AI37" s="33" t="s">
        <v>16</v>
      </c>
      <c r="AJ37" s="87" t="s">
        <v>16</v>
      </c>
      <c r="AK37" s="65">
        <v>0</v>
      </c>
      <c r="AL37" s="65">
        <v>0</v>
      </c>
      <c r="AM37" s="65">
        <v>0</v>
      </c>
      <c r="AN37" s="33" t="s">
        <v>16</v>
      </c>
      <c r="AO37" s="87" t="s">
        <v>16</v>
      </c>
    </row>
    <row r="38" spans="1:55" s="2" customFormat="1" ht="18" customHeight="1" x14ac:dyDescent="0.35">
      <c r="A38" s="79" t="s">
        <v>279</v>
      </c>
      <c r="B38" s="65">
        <v>0</v>
      </c>
      <c r="C38" s="65">
        <v>0</v>
      </c>
      <c r="D38" s="65">
        <f>SUM(B38:C38)</f>
        <v>0</v>
      </c>
      <c r="E38" s="33" t="s">
        <v>16</v>
      </c>
      <c r="F38" s="86" t="s">
        <v>16</v>
      </c>
      <c r="G38" s="65">
        <v>0</v>
      </c>
      <c r="H38" s="65">
        <v>0</v>
      </c>
      <c r="I38" s="65">
        <f>SUM(G38:H38)</f>
        <v>0</v>
      </c>
      <c r="J38" s="33" t="s">
        <v>16</v>
      </c>
      <c r="K38" s="86" t="s">
        <v>16</v>
      </c>
      <c r="L38" s="65">
        <v>0</v>
      </c>
      <c r="M38" s="65">
        <v>0</v>
      </c>
      <c r="N38" s="65">
        <f>SUM(L38:M38)</f>
        <v>0</v>
      </c>
      <c r="O38" s="33" t="s">
        <v>16</v>
      </c>
      <c r="P38" s="86" t="s">
        <v>16</v>
      </c>
      <c r="Q38" s="65">
        <v>0</v>
      </c>
      <c r="R38" s="65">
        <v>0</v>
      </c>
      <c r="S38" s="65">
        <f>SUM(Q38:R38)</f>
        <v>0</v>
      </c>
      <c r="T38" s="33" t="s">
        <v>16</v>
      </c>
      <c r="U38" s="86" t="s">
        <v>16</v>
      </c>
      <c r="V38" s="65">
        <v>0</v>
      </c>
      <c r="W38" s="65">
        <v>0</v>
      </c>
      <c r="X38" s="65">
        <f>SUM(V38:W38)</f>
        <v>0</v>
      </c>
      <c r="Y38" s="33" t="s">
        <v>16</v>
      </c>
      <c r="Z38" s="86" t="s">
        <v>16</v>
      </c>
      <c r="AA38" s="65">
        <v>0</v>
      </c>
      <c r="AB38" s="65">
        <v>0</v>
      </c>
      <c r="AC38" s="65">
        <f>SUM(AA38:AB38)</f>
        <v>0</v>
      </c>
      <c r="AD38" s="33" t="s">
        <v>16</v>
      </c>
      <c r="AE38" s="86" t="s">
        <v>16</v>
      </c>
      <c r="AF38" s="65">
        <v>0</v>
      </c>
      <c r="AG38" s="65">
        <v>0</v>
      </c>
      <c r="AH38" s="65">
        <f>SUM(AF38:AG38)</f>
        <v>0</v>
      </c>
      <c r="AI38" s="33" t="s">
        <v>16</v>
      </c>
      <c r="AJ38" s="87" t="s">
        <v>16</v>
      </c>
      <c r="AK38" s="65">
        <v>0</v>
      </c>
      <c r="AL38" s="65">
        <v>0</v>
      </c>
      <c r="AM38" s="65">
        <v>0</v>
      </c>
      <c r="AN38" s="33" t="s">
        <v>16</v>
      </c>
      <c r="AO38" s="87" t="s">
        <v>16</v>
      </c>
    </row>
    <row r="39" spans="1:55" s="41" customFormat="1" ht="18" customHeight="1" x14ac:dyDescent="0.35">
      <c r="A39" s="79" t="s">
        <v>160</v>
      </c>
      <c r="B39" s="65">
        <f>SUM(B36:B38)</f>
        <v>0</v>
      </c>
      <c r="C39" s="65">
        <f>SUM(C36:C38)</f>
        <v>0</v>
      </c>
      <c r="D39" s="65">
        <f>SUM(D36:D38)</f>
        <v>0</v>
      </c>
      <c r="E39" s="33" t="s">
        <v>16</v>
      </c>
      <c r="F39" s="86" t="s">
        <v>16</v>
      </c>
      <c r="G39" s="65">
        <f>SUM(G36:G38)</f>
        <v>0</v>
      </c>
      <c r="H39" s="65">
        <f>SUM(H36:H38)</f>
        <v>0</v>
      </c>
      <c r="I39" s="65">
        <f>SUM(I36:I38)</f>
        <v>0</v>
      </c>
      <c r="J39" s="33" t="s">
        <v>16</v>
      </c>
      <c r="K39" s="86" t="s">
        <v>16</v>
      </c>
      <c r="L39" s="65">
        <f>SUM(L36:L38)</f>
        <v>0</v>
      </c>
      <c r="M39" s="65">
        <f>SUM(M36:M38)</f>
        <v>0</v>
      </c>
      <c r="N39" s="65">
        <f>SUM(N36:N38)</f>
        <v>0</v>
      </c>
      <c r="O39" s="33" t="s">
        <v>16</v>
      </c>
      <c r="P39" s="86" t="s">
        <v>16</v>
      </c>
      <c r="Q39" s="65">
        <f>SUM(Q36:Q38)</f>
        <v>0</v>
      </c>
      <c r="R39" s="65">
        <f>SUM(R36:R38)</f>
        <v>0</v>
      </c>
      <c r="S39" s="65">
        <f>SUM(S36:S38)</f>
        <v>0</v>
      </c>
      <c r="T39" s="33" t="s">
        <v>16</v>
      </c>
      <c r="U39" s="86" t="s">
        <v>16</v>
      </c>
      <c r="V39" s="65">
        <f>SUM(V36:V38)</f>
        <v>0</v>
      </c>
      <c r="W39" s="65">
        <f>SUM(W36:W38)</f>
        <v>0</v>
      </c>
      <c r="X39" s="65">
        <f>SUM(X36:X38)</f>
        <v>0</v>
      </c>
      <c r="Y39" s="33" t="s">
        <v>16</v>
      </c>
      <c r="Z39" s="86" t="s">
        <v>16</v>
      </c>
      <c r="AA39" s="65">
        <f>SUM(AA36:AA38)</f>
        <v>0</v>
      </c>
      <c r="AB39" s="65">
        <f>SUM(AB36:AB38)</f>
        <v>0</v>
      </c>
      <c r="AC39" s="65">
        <f>SUM(AC36:AC38)</f>
        <v>0</v>
      </c>
      <c r="AD39" s="33" t="s">
        <v>16</v>
      </c>
      <c r="AE39" s="86" t="s">
        <v>16</v>
      </c>
      <c r="AF39" s="65">
        <f>SUM(AF36:AF38)</f>
        <v>0</v>
      </c>
      <c r="AG39" s="65">
        <f>SUM(AG36:AG38)</f>
        <v>0</v>
      </c>
      <c r="AH39" s="65">
        <f>SUM(AH36:AH38)</f>
        <v>0</v>
      </c>
      <c r="AI39" s="33" t="s">
        <v>16</v>
      </c>
      <c r="AJ39" s="87" t="s">
        <v>16</v>
      </c>
      <c r="AK39" s="65">
        <v>0</v>
      </c>
      <c r="AL39" s="65">
        <v>0</v>
      </c>
      <c r="AM39" s="65">
        <v>0</v>
      </c>
      <c r="AN39" s="33" t="s">
        <v>16</v>
      </c>
      <c r="AO39" s="87" t="s">
        <v>16</v>
      </c>
    </row>
    <row r="40" spans="1:55" ht="18" customHeight="1" x14ac:dyDescent="0.35">
      <c r="A40" s="79" t="s">
        <v>263</v>
      </c>
      <c r="B40" s="65">
        <v>25</v>
      </c>
      <c r="C40" s="65">
        <v>47</v>
      </c>
      <c r="D40" s="65">
        <f>SUM(B40:C40)</f>
        <v>72</v>
      </c>
      <c r="E40" s="33">
        <f>B40/D40</f>
        <v>0.34722222222222221</v>
      </c>
      <c r="F40" s="86">
        <f t="shared" si="0"/>
        <v>0.65277777777777779</v>
      </c>
      <c r="G40" s="65">
        <v>27</v>
      </c>
      <c r="H40" s="65">
        <v>55</v>
      </c>
      <c r="I40" s="65">
        <f>SUM(G40:H40)</f>
        <v>82</v>
      </c>
      <c r="J40" s="33">
        <f>G40/I40</f>
        <v>0.32926829268292684</v>
      </c>
      <c r="K40" s="86">
        <f t="shared" si="1"/>
        <v>0.67073170731707321</v>
      </c>
      <c r="L40" s="65">
        <v>28</v>
      </c>
      <c r="M40" s="65">
        <v>56</v>
      </c>
      <c r="N40" s="65">
        <f>SUM(L40:M40)</f>
        <v>84</v>
      </c>
      <c r="O40" s="33">
        <f>L40/N40</f>
        <v>0.33333333333333331</v>
      </c>
      <c r="P40" s="86">
        <f t="shared" si="2"/>
        <v>0.66666666666666663</v>
      </c>
      <c r="Q40" s="65">
        <v>32</v>
      </c>
      <c r="R40" s="65">
        <v>52</v>
      </c>
      <c r="S40" s="65">
        <f>SUM(Q40:R40)</f>
        <v>84</v>
      </c>
      <c r="T40" s="33">
        <f>Q40/S40</f>
        <v>0.38095238095238093</v>
      </c>
      <c r="U40" s="86">
        <f t="shared" si="3"/>
        <v>0.61904761904761907</v>
      </c>
      <c r="V40" s="65">
        <v>28</v>
      </c>
      <c r="W40" s="65">
        <v>45</v>
      </c>
      <c r="X40" s="65">
        <f>SUM(V40:W40)</f>
        <v>73</v>
      </c>
      <c r="Y40" s="33">
        <f>V40/X40</f>
        <v>0.38356164383561642</v>
      </c>
      <c r="Z40" s="86">
        <f t="shared" si="4"/>
        <v>0.61643835616438358</v>
      </c>
      <c r="AA40" s="65">
        <v>28</v>
      </c>
      <c r="AB40" s="65">
        <v>43</v>
      </c>
      <c r="AC40" s="65">
        <f>SUM(AA40:AB40)</f>
        <v>71</v>
      </c>
      <c r="AD40" s="33">
        <f>AA40/AC40</f>
        <v>0.39436619718309857</v>
      </c>
      <c r="AE40" s="86">
        <f t="shared" si="5"/>
        <v>0.60563380281690138</v>
      </c>
      <c r="AF40" s="65">
        <v>25</v>
      </c>
      <c r="AG40" s="65">
        <v>38</v>
      </c>
      <c r="AH40" s="65">
        <f>SUM(AF40:AG40)</f>
        <v>63</v>
      </c>
      <c r="AI40" s="33">
        <f>AF40/AH40</f>
        <v>0.3968253968253968</v>
      </c>
      <c r="AJ40" s="87">
        <f t="shared" ref="AJ40:AJ43" si="28">AG40/AH40</f>
        <v>0.60317460317460314</v>
      </c>
      <c r="AK40" s="65">
        <v>22</v>
      </c>
      <c r="AL40" s="65">
        <v>33</v>
      </c>
      <c r="AM40" s="65">
        <v>55</v>
      </c>
      <c r="AN40" s="33">
        <f>AK40/AM40</f>
        <v>0.4</v>
      </c>
      <c r="AO40" s="87">
        <f t="shared" si="7"/>
        <v>0.6</v>
      </c>
    </row>
    <row r="41" spans="1:55" ht="18" customHeight="1" x14ac:dyDescent="0.35">
      <c r="A41" s="79" t="s">
        <v>280</v>
      </c>
      <c r="B41" s="65">
        <v>10</v>
      </c>
      <c r="C41" s="65">
        <v>15</v>
      </c>
      <c r="D41" s="65">
        <f>SUM(B41:C41)</f>
        <v>25</v>
      </c>
      <c r="E41" s="33">
        <f>B41/D41</f>
        <v>0.4</v>
      </c>
      <c r="F41" s="86">
        <f t="shared" si="0"/>
        <v>0.6</v>
      </c>
      <c r="G41" s="65">
        <v>9</v>
      </c>
      <c r="H41" s="65">
        <v>19</v>
      </c>
      <c r="I41" s="65">
        <f>SUM(G41:H41)</f>
        <v>28</v>
      </c>
      <c r="J41" s="33">
        <f>G41/I41</f>
        <v>0.32142857142857145</v>
      </c>
      <c r="K41" s="86">
        <f t="shared" si="1"/>
        <v>0.6785714285714286</v>
      </c>
      <c r="L41" s="65">
        <v>12</v>
      </c>
      <c r="M41" s="65">
        <v>21</v>
      </c>
      <c r="N41" s="65">
        <f>SUM(L41:M41)</f>
        <v>33</v>
      </c>
      <c r="O41" s="33">
        <f>L41/N41</f>
        <v>0.36363636363636365</v>
      </c>
      <c r="P41" s="86">
        <f t="shared" si="2"/>
        <v>0.63636363636363635</v>
      </c>
      <c r="Q41" s="65">
        <v>13</v>
      </c>
      <c r="R41" s="65">
        <v>20</v>
      </c>
      <c r="S41" s="65">
        <f>SUM(Q41:R41)</f>
        <v>33</v>
      </c>
      <c r="T41" s="33">
        <f>Q41/S41</f>
        <v>0.39393939393939392</v>
      </c>
      <c r="U41" s="86">
        <f t="shared" si="3"/>
        <v>0.60606060606060608</v>
      </c>
      <c r="V41" s="65">
        <v>14</v>
      </c>
      <c r="W41" s="65">
        <v>17</v>
      </c>
      <c r="X41" s="65">
        <f>SUM(V41:W41)</f>
        <v>31</v>
      </c>
      <c r="Y41" s="33">
        <f>V41/X41</f>
        <v>0.45161290322580644</v>
      </c>
      <c r="Z41" s="86">
        <f t="shared" si="4"/>
        <v>0.54838709677419351</v>
      </c>
      <c r="AA41" s="65">
        <v>16</v>
      </c>
      <c r="AB41" s="65">
        <v>18</v>
      </c>
      <c r="AC41" s="65">
        <f>SUM(AA41:AB41)</f>
        <v>34</v>
      </c>
      <c r="AD41" s="33">
        <f>AA41/AC41</f>
        <v>0.47058823529411764</v>
      </c>
      <c r="AE41" s="86">
        <f t="shared" si="5"/>
        <v>0.52941176470588236</v>
      </c>
      <c r="AF41" s="65">
        <v>22</v>
      </c>
      <c r="AG41" s="65">
        <v>17</v>
      </c>
      <c r="AH41" s="65">
        <f>SUM(AF41:AG41)</f>
        <v>39</v>
      </c>
      <c r="AI41" s="33">
        <f>AF41/AH41</f>
        <v>0.5641025641025641</v>
      </c>
      <c r="AJ41" s="87">
        <f t="shared" si="28"/>
        <v>0.4358974358974359</v>
      </c>
      <c r="AK41" s="65">
        <v>32</v>
      </c>
      <c r="AL41" s="65">
        <v>19</v>
      </c>
      <c r="AM41" s="65">
        <v>51</v>
      </c>
      <c r="AN41" s="33">
        <f>AK41/AM41</f>
        <v>0.62745098039215685</v>
      </c>
      <c r="AO41" s="87">
        <f t="shared" si="7"/>
        <v>0.37254901960784315</v>
      </c>
    </row>
    <row r="42" spans="1:55" ht="18" customHeight="1" x14ac:dyDescent="0.35">
      <c r="A42" s="79" t="s">
        <v>281</v>
      </c>
      <c r="B42" s="65">
        <v>16</v>
      </c>
      <c r="C42" s="65">
        <v>28</v>
      </c>
      <c r="D42" s="65">
        <f>SUM(B42:C42)</f>
        <v>44</v>
      </c>
      <c r="E42" s="33">
        <f>B42/D42</f>
        <v>0.36363636363636365</v>
      </c>
      <c r="F42" s="86">
        <f t="shared" si="0"/>
        <v>0.63636363636363635</v>
      </c>
      <c r="G42" s="65">
        <v>13</v>
      </c>
      <c r="H42" s="65">
        <v>32</v>
      </c>
      <c r="I42" s="65">
        <f>SUM(G42:H42)</f>
        <v>45</v>
      </c>
      <c r="J42" s="33">
        <f>G42/I42</f>
        <v>0.28888888888888886</v>
      </c>
      <c r="K42" s="86">
        <f t="shared" si="1"/>
        <v>0.71111111111111114</v>
      </c>
      <c r="L42" s="65">
        <v>12</v>
      </c>
      <c r="M42" s="65">
        <v>28</v>
      </c>
      <c r="N42" s="65">
        <f>SUM(L42:M42)</f>
        <v>40</v>
      </c>
      <c r="O42" s="33">
        <f>L42/N42</f>
        <v>0.3</v>
      </c>
      <c r="P42" s="86">
        <f t="shared" si="2"/>
        <v>0.7</v>
      </c>
      <c r="Q42" s="65">
        <v>18</v>
      </c>
      <c r="R42" s="65">
        <v>29</v>
      </c>
      <c r="S42" s="65">
        <f>SUM(Q42:R42)</f>
        <v>47</v>
      </c>
      <c r="T42" s="33">
        <f>Q42/S42</f>
        <v>0.38297872340425532</v>
      </c>
      <c r="U42" s="86">
        <f t="shared" si="3"/>
        <v>0.61702127659574468</v>
      </c>
      <c r="V42" s="65">
        <v>20</v>
      </c>
      <c r="W42" s="65">
        <v>28</v>
      </c>
      <c r="X42" s="65">
        <f>SUM(V42:W42)</f>
        <v>48</v>
      </c>
      <c r="Y42" s="33">
        <f>V42/X42</f>
        <v>0.41666666666666669</v>
      </c>
      <c r="Z42" s="86">
        <f t="shared" si="4"/>
        <v>0.58333333333333337</v>
      </c>
      <c r="AA42" s="65">
        <v>20</v>
      </c>
      <c r="AB42" s="65">
        <v>27</v>
      </c>
      <c r="AC42" s="65">
        <f>SUM(AA42:AB42)</f>
        <v>47</v>
      </c>
      <c r="AD42" s="33">
        <f>AA42/AC42</f>
        <v>0.42553191489361702</v>
      </c>
      <c r="AE42" s="86">
        <f t="shared" si="5"/>
        <v>0.57446808510638303</v>
      </c>
      <c r="AF42" s="65">
        <v>22</v>
      </c>
      <c r="AG42" s="65">
        <v>21</v>
      </c>
      <c r="AH42" s="65">
        <v>43</v>
      </c>
      <c r="AI42" s="33">
        <f>AF42/AH42</f>
        <v>0.51162790697674421</v>
      </c>
      <c r="AJ42" s="87">
        <f t="shared" si="28"/>
        <v>0.48837209302325579</v>
      </c>
      <c r="AK42" s="65">
        <v>24</v>
      </c>
      <c r="AL42" s="65">
        <v>19</v>
      </c>
      <c r="AM42" s="65">
        <v>43</v>
      </c>
      <c r="AN42" s="33">
        <f>AK42/AM42</f>
        <v>0.55813953488372092</v>
      </c>
      <c r="AO42" s="87">
        <f t="shared" si="7"/>
        <v>0.44186046511627908</v>
      </c>
      <c r="AR42" s="1"/>
    </row>
    <row r="43" spans="1:55" s="1" customFormat="1" ht="18" customHeight="1" x14ac:dyDescent="0.35">
      <c r="A43" s="80" t="s">
        <v>133</v>
      </c>
      <c r="B43" s="58">
        <f>SUM(B40:B42)</f>
        <v>51</v>
      </c>
      <c r="C43" s="58">
        <f>SUM(C40:C42)</f>
        <v>90</v>
      </c>
      <c r="D43" s="58">
        <f>B43+C43</f>
        <v>141</v>
      </c>
      <c r="E43" s="92">
        <f>B43/D43</f>
        <v>0.36170212765957449</v>
      </c>
      <c r="F43" s="93">
        <f t="shared" si="0"/>
        <v>0.63829787234042556</v>
      </c>
      <c r="G43" s="58">
        <f>SUM(G40:G42)</f>
        <v>49</v>
      </c>
      <c r="H43" s="58">
        <f>SUM(H40:H42)</f>
        <v>106</v>
      </c>
      <c r="I43" s="58">
        <f>G43+H43</f>
        <v>155</v>
      </c>
      <c r="J43" s="92">
        <f>G43/I43</f>
        <v>0.31612903225806449</v>
      </c>
      <c r="K43" s="93">
        <f t="shared" si="1"/>
        <v>0.68387096774193545</v>
      </c>
      <c r="L43" s="58">
        <f>SUM(L40:L42)</f>
        <v>52</v>
      </c>
      <c r="M43" s="58">
        <f>SUM(M40:M42)</f>
        <v>105</v>
      </c>
      <c r="N43" s="58">
        <f>L43+M43</f>
        <v>157</v>
      </c>
      <c r="O43" s="92">
        <f>L43/N43</f>
        <v>0.33121019108280253</v>
      </c>
      <c r="P43" s="93">
        <f t="shared" si="2"/>
        <v>0.66878980891719741</v>
      </c>
      <c r="Q43" s="58">
        <f>SUM(Q40:Q42)</f>
        <v>63</v>
      </c>
      <c r="R43" s="58">
        <f>SUM(R40:R42)</f>
        <v>101</v>
      </c>
      <c r="S43" s="58">
        <f>Q43+R43</f>
        <v>164</v>
      </c>
      <c r="T43" s="92">
        <f>Q43/S43</f>
        <v>0.38414634146341464</v>
      </c>
      <c r="U43" s="93">
        <f t="shared" si="3"/>
        <v>0.61585365853658536</v>
      </c>
      <c r="V43" s="58">
        <f>SUM(V40:V42)</f>
        <v>62</v>
      </c>
      <c r="W43" s="58">
        <f>SUM(W40:W42)</f>
        <v>90</v>
      </c>
      <c r="X43" s="58">
        <f>V43+W43</f>
        <v>152</v>
      </c>
      <c r="Y43" s="92">
        <f>V43/X43</f>
        <v>0.40789473684210525</v>
      </c>
      <c r="Z43" s="93">
        <f t="shared" si="4"/>
        <v>0.59210526315789469</v>
      </c>
      <c r="AA43" s="58">
        <f>SUM(AA40:AA42)</f>
        <v>64</v>
      </c>
      <c r="AB43" s="58">
        <f>SUM(AB40:AB42)</f>
        <v>88</v>
      </c>
      <c r="AC43" s="58">
        <f>AA43+AB43</f>
        <v>152</v>
      </c>
      <c r="AD43" s="92">
        <f>AA43/AC43</f>
        <v>0.42105263157894735</v>
      </c>
      <c r="AE43" s="93">
        <f t="shared" si="5"/>
        <v>0.57894736842105265</v>
      </c>
      <c r="AF43" s="58">
        <f>SUM(AF40:AF42)</f>
        <v>69</v>
      </c>
      <c r="AG43" s="58">
        <f>SUM(AG40:AG42)</f>
        <v>76</v>
      </c>
      <c r="AH43" s="58">
        <f>AF43+AG43</f>
        <v>145</v>
      </c>
      <c r="AI43" s="92">
        <f>AF43/AH43</f>
        <v>0.47586206896551725</v>
      </c>
      <c r="AJ43" s="37">
        <f t="shared" si="28"/>
        <v>0.52413793103448281</v>
      </c>
      <c r="AK43" s="58">
        <v>78</v>
      </c>
      <c r="AL43" s="58">
        <v>71</v>
      </c>
      <c r="AM43" s="58">
        <v>149</v>
      </c>
      <c r="AN43" s="92">
        <f>AK43/AM43</f>
        <v>0.52348993288590606</v>
      </c>
      <c r="AO43" s="37">
        <f t="shared" si="7"/>
        <v>0.47651006711409394</v>
      </c>
    </row>
    <row r="45" spans="1:55" s="27" customFormat="1" ht="14.5" x14ac:dyDescent="0.35">
      <c r="A45" s="28" t="s">
        <v>8</v>
      </c>
      <c r="T45" s="29"/>
      <c r="V45" s="29"/>
      <c r="W45" s="29"/>
      <c r="AA45" s="28"/>
      <c r="AB45" s="28"/>
      <c r="AC45" s="28"/>
      <c r="AG45" s="28"/>
      <c r="AH45" s="28"/>
      <c r="AI45" s="28"/>
      <c r="AL45" s="28"/>
      <c r="AM45" s="28"/>
      <c r="AN45" s="28"/>
      <c r="AQ45" s="28"/>
      <c r="AR45" s="28"/>
      <c r="AS45" s="28"/>
      <c r="AV45" s="28"/>
      <c r="AW45" s="28"/>
      <c r="AX45" s="28"/>
    </row>
    <row r="46" spans="1:55" s="27" customFormat="1" ht="14.5" x14ac:dyDescent="0.35">
      <c r="A46" s="27" t="s">
        <v>31</v>
      </c>
      <c r="T46" s="29"/>
      <c r="V46" s="29"/>
      <c r="W46" s="29"/>
      <c r="AA46" s="8"/>
      <c r="AB46" s="8"/>
      <c r="AC46" s="8"/>
      <c r="AG46" s="8"/>
      <c r="AH46" s="8"/>
      <c r="AI46" s="8"/>
      <c r="AL46" s="8"/>
      <c r="AM46" s="8"/>
      <c r="AN46" s="8"/>
      <c r="AQ46" s="8"/>
      <c r="AR46" s="8"/>
      <c r="AS46" s="8"/>
      <c r="AV46" s="8"/>
      <c r="AW46" s="8"/>
      <c r="AX46" s="8"/>
      <c r="BA46" s="8"/>
      <c r="BB46" s="8"/>
      <c r="BC46" s="8"/>
    </row>
    <row r="47" spans="1:55" s="27" customFormat="1" ht="14.5" x14ac:dyDescent="0.35">
      <c r="A47" s="27" t="s">
        <v>29</v>
      </c>
      <c r="T47" s="29"/>
      <c r="V47" s="29"/>
      <c r="W47" s="29"/>
      <c r="AA47" s="8"/>
      <c r="AB47" s="8"/>
      <c r="AC47" s="8"/>
      <c r="AG47" s="8"/>
      <c r="AH47" s="8"/>
      <c r="AI47" s="8"/>
      <c r="AL47" s="8"/>
      <c r="AM47" s="8"/>
      <c r="AN47" s="8"/>
      <c r="AQ47" s="8"/>
      <c r="AR47" s="8"/>
      <c r="AS47" s="8"/>
      <c r="AV47" s="8"/>
      <c r="AW47" s="8"/>
      <c r="AX47" s="8"/>
      <c r="BA47" s="8"/>
      <c r="BB47" s="8"/>
      <c r="BC47" s="8"/>
    </row>
    <row r="48" spans="1:55" s="27" customFormat="1" ht="14.5" x14ac:dyDescent="0.35">
      <c r="A48" s="27" t="s">
        <v>404</v>
      </c>
      <c r="M48" s="29"/>
      <c r="N48" s="29"/>
      <c r="O48" s="29"/>
      <c r="R48" s="8"/>
      <c r="S48" s="8"/>
      <c r="T48" s="8"/>
      <c r="W48" s="8"/>
      <c r="X48" s="8"/>
      <c r="Y48" s="8"/>
      <c r="AB48" s="8"/>
      <c r="AC48" s="8"/>
      <c r="AD48" s="8"/>
      <c r="AG48" s="8"/>
      <c r="AH48" s="8"/>
      <c r="AI48" s="8"/>
      <c r="AL48" s="8"/>
      <c r="AM48" s="8"/>
      <c r="AN48" s="8"/>
      <c r="AQ48" s="8"/>
      <c r="AR48" s="8"/>
      <c r="AS48" s="8"/>
    </row>
  </sheetData>
  <pageMargins left="0.75" right="0.75" top="1" bottom="1" header="0.51180555555555496" footer="0.51180555555555496"/>
  <pageSetup paperSize="9" scale="43" firstPageNumber="0" orientation="portrait" r:id="rId1"/>
  <ignoredErrors>
    <ignoredError sqref="AN6:AO6 Y4:Z4 E6:AE6 AN33:AO33" calculatedColumn="1"/>
    <ignoredError sqref="AN7:AO32 AN39:AO39 AN36:AO38 AN35:AO35 E7:AE43 AN34:AO34" formula="1" calculatedColumn="1"/>
    <ignoredError sqref="D7:D43 AH7:AH42" formula="1"/>
  </ignoredErrors>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BF61"/>
  <sheetViews>
    <sheetView zoomScaleNormal="100" zoomScalePageLayoutView="70" workbookViewId="0"/>
  </sheetViews>
  <sheetFormatPr baseColWidth="10" defaultColWidth="8.83203125" defaultRowHeight="13" x14ac:dyDescent="0.3"/>
  <cols>
    <col min="1" max="4" width="12.58203125" style="15" customWidth="1"/>
    <col min="5" max="5" width="13.33203125" style="15" customWidth="1"/>
    <col min="6" max="6" width="13.75" style="15" customWidth="1"/>
    <col min="7" max="9" width="12.58203125" style="15" customWidth="1"/>
    <col min="10" max="10" width="13.33203125" style="15" customWidth="1"/>
    <col min="11" max="11" width="13.75" style="15" customWidth="1"/>
    <col min="12" max="14" width="12.58203125" style="15" customWidth="1"/>
    <col min="15" max="15" width="13.33203125" style="15" customWidth="1"/>
    <col min="16" max="16" width="13.75" style="15" customWidth="1"/>
    <col min="17" max="19" width="12.58203125" style="7" customWidth="1"/>
    <col min="20" max="20" width="13.33203125" style="7" customWidth="1"/>
    <col min="21" max="21" width="13.75" style="15" customWidth="1"/>
    <col min="22" max="24" width="12.58203125" style="7" customWidth="1"/>
    <col min="25" max="25" width="13.33203125" style="7" customWidth="1"/>
    <col min="26" max="26" width="13.75" style="15" customWidth="1"/>
    <col min="27" max="29" width="12.58203125" style="7" customWidth="1"/>
    <col min="30" max="30" width="13.33203125" style="7" customWidth="1"/>
    <col min="31" max="31" width="13.75" style="15" customWidth="1"/>
    <col min="32" max="34" width="12.58203125" style="7" customWidth="1"/>
    <col min="35" max="35" width="13.33203125" style="7" customWidth="1"/>
    <col min="36" max="36" width="13.75" style="15" customWidth="1"/>
    <col min="37" max="39" width="12.58203125" style="7" customWidth="1"/>
    <col min="40" max="40" width="13.33203125" style="7" customWidth="1"/>
    <col min="41" max="41" width="13.75" style="15" customWidth="1"/>
    <col min="42" max="44" width="12.58203125" style="7" customWidth="1"/>
    <col min="45" max="45" width="13.33203125" style="7" customWidth="1"/>
    <col min="46" max="46" width="13.75" style="15" customWidth="1"/>
    <col min="47" max="1020" width="10.5" style="15" customWidth="1"/>
    <col min="1021" max="16384" width="8.83203125" style="15"/>
  </cols>
  <sheetData>
    <row r="1" spans="1:46" s="11" customFormat="1" ht="30.65" customHeight="1" x14ac:dyDescent="0.35">
      <c r="A1" s="10" t="s">
        <v>426</v>
      </c>
    </row>
    <row r="2" spans="1:46" s="5" customFormat="1" ht="23.5" customHeight="1" x14ac:dyDescent="0.35">
      <c r="A2" s="5" t="s">
        <v>13</v>
      </c>
    </row>
    <row r="3" spans="1:46" ht="18" customHeight="1" x14ac:dyDescent="0.3">
      <c r="A3" s="101" t="s">
        <v>164</v>
      </c>
      <c r="B3" s="12" t="s">
        <v>165</v>
      </c>
      <c r="C3" s="12" t="s">
        <v>166</v>
      </c>
      <c r="D3" s="12" t="s">
        <v>167</v>
      </c>
      <c r="E3" s="102" t="s">
        <v>168</v>
      </c>
      <c r="F3" s="103" t="s">
        <v>169</v>
      </c>
      <c r="G3" s="12" t="s">
        <v>170</v>
      </c>
      <c r="H3" s="12" t="s">
        <v>171</v>
      </c>
      <c r="I3" s="12" t="s">
        <v>172</v>
      </c>
      <c r="J3" s="102" t="s">
        <v>173</v>
      </c>
      <c r="K3" s="103" t="s">
        <v>174</v>
      </c>
      <c r="L3" s="12" t="s">
        <v>175</v>
      </c>
      <c r="M3" s="12" t="s">
        <v>176</v>
      </c>
      <c r="N3" s="12" t="s">
        <v>177</v>
      </c>
      <c r="O3" s="102" t="s">
        <v>178</v>
      </c>
      <c r="P3" s="103" t="s">
        <v>179</v>
      </c>
      <c r="Q3" s="12" t="s">
        <v>180</v>
      </c>
      <c r="R3" s="12" t="s">
        <v>181</v>
      </c>
      <c r="S3" s="12" t="s">
        <v>182</v>
      </c>
      <c r="T3" s="102" t="s">
        <v>183</v>
      </c>
      <c r="U3" s="103" t="s">
        <v>184</v>
      </c>
      <c r="V3" s="12" t="s">
        <v>185</v>
      </c>
      <c r="W3" s="12" t="s">
        <v>186</v>
      </c>
      <c r="X3" s="12" t="s">
        <v>187</v>
      </c>
      <c r="Y3" s="102" t="s">
        <v>188</v>
      </c>
      <c r="Z3" s="103" t="s">
        <v>189</v>
      </c>
      <c r="AA3" s="12" t="s">
        <v>190</v>
      </c>
      <c r="AB3" s="12" t="s">
        <v>191</v>
      </c>
      <c r="AC3" s="12" t="s">
        <v>192</v>
      </c>
      <c r="AD3" s="102" t="s">
        <v>193</v>
      </c>
      <c r="AE3" s="103" t="s">
        <v>194</v>
      </c>
      <c r="AF3" s="12" t="s">
        <v>195</v>
      </c>
      <c r="AG3" s="12" t="s">
        <v>196</v>
      </c>
      <c r="AH3" s="12" t="s">
        <v>197</v>
      </c>
      <c r="AI3" s="102" t="s">
        <v>198</v>
      </c>
      <c r="AJ3" s="103" t="s">
        <v>199</v>
      </c>
      <c r="AK3" s="12" t="s">
        <v>205</v>
      </c>
      <c r="AL3" s="12" t="s">
        <v>206</v>
      </c>
      <c r="AM3" s="12" t="s">
        <v>207</v>
      </c>
      <c r="AN3" s="102" t="s">
        <v>208</v>
      </c>
      <c r="AO3" s="103" t="s">
        <v>209</v>
      </c>
      <c r="AP3" s="12" t="s">
        <v>431</v>
      </c>
      <c r="AQ3" s="12" t="s">
        <v>400</v>
      </c>
      <c r="AR3" s="12" t="s">
        <v>401</v>
      </c>
      <c r="AS3" s="102" t="s">
        <v>402</v>
      </c>
      <c r="AT3" s="103" t="s">
        <v>403</v>
      </c>
    </row>
    <row r="4" spans="1:46" ht="18" customHeight="1" x14ac:dyDescent="0.3">
      <c r="A4" s="34" t="s">
        <v>282</v>
      </c>
      <c r="B4" s="65">
        <v>19</v>
      </c>
      <c r="C4" s="65">
        <v>3</v>
      </c>
      <c r="D4" s="65">
        <f t="shared" ref="D4:D9" si="0">SUM(B4:C4)</f>
        <v>22</v>
      </c>
      <c r="E4" s="33">
        <f>B4/D4</f>
        <v>0.86363636363636365</v>
      </c>
      <c r="F4" s="86">
        <f>C4/D4</f>
        <v>0.13636363636363635</v>
      </c>
      <c r="G4" s="65">
        <v>17</v>
      </c>
      <c r="H4" s="65">
        <v>5</v>
      </c>
      <c r="I4" s="65">
        <f>SUM(G4:H4)</f>
        <v>22</v>
      </c>
      <c r="J4" s="33">
        <f>G4/I4</f>
        <v>0.77272727272727271</v>
      </c>
      <c r="K4" s="86">
        <f>H4/I4</f>
        <v>0.22727272727272727</v>
      </c>
      <c r="L4" s="65">
        <v>19</v>
      </c>
      <c r="M4" s="65">
        <v>4</v>
      </c>
      <c r="N4" s="65">
        <f>SUM(L4:M4)</f>
        <v>23</v>
      </c>
      <c r="O4" s="33">
        <f>L4/N4</f>
        <v>0.82608695652173914</v>
      </c>
      <c r="P4" s="86">
        <f>M4/N4</f>
        <v>0.17391304347826086</v>
      </c>
      <c r="Q4" s="65">
        <v>18</v>
      </c>
      <c r="R4" s="65">
        <v>3</v>
      </c>
      <c r="S4" s="65">
        <f>SUM(Q4:R4)</f>
        <v>21</v>
      </c>
      <c r="T4" s="33">
        <f>Q4/S4</f>
        <v>0.8571428571428571</v>
      </c>
      <c r="U4" s="86">
        <f>R4/S4</f>
        <v>0.14285714285714285</v>
      </c>
      <c r="V4" s="65">
        <v>15</v>
      </c>
      <c r="W4" s="65">
        <v>3</v>
      </c>
      <c r="X4" s="65">
        <f>SUM(V4:W4)</f>
        <v>18</v>
      </c>
      <c r="Y4" s="33">
        <f>V4/X4</f>
        <v>0.83333333333333337</v>
      </c>
      <c r="Z4" s="86">
        <f>W4/X4</f>
        <v>0.16666666666666666</v>
      </c>
      <c r="AA4" s="65">
        <v>17</v>
      </c>
      <c r="AB4" s="65">
        <v>3</v>
      </c>
      <c r="AC4" s="65">
        <f>SUM(AA4:AB4)</f>
        <v>20</v>
      </c>
      <c r="AD4" s="33">
        <f>AA4/AC4</f>
        <v>0.85</v>
      </c>
      <c r="AE4" s="86">
        <f>AB4/AC4</f>
        <v>0.15</v>
      </c>
      <c r="AF4" s="65">
        <v>10</v>
      </c>
      <c r="AG4" s="65">
        <v>3</v>
      </c>
      <c r="AH4" s="65">
        <f>SUM(AF4:AG4)</f>
        <v>13</v>
      </c>
      <c r="AI4" s="33">
        <f>AF4/AH4</f>
        <v>0.76923076923076927</v>
      </c>
      <c r="AJ4" s="86">
        <f>AG4/AH4</f>
        <v>0.23076923076923078</v>
      </c>
      <c r="AK4" s="65">
        <v>15</v>
      </c>
      <c r="AL4" s="65">
        <v>6</v>
      </c>
      <c r="AM4" s="65">
        <f>SUM(AK4:AL4)</f>
        <v>21</v>
      </c>
      <c r="AN4" s="33">
        <f>AK4/AM4</f>
        <v>0.7142857142857143</v>
      </c>
      <c r="AO4" s="87">
        <f>AL4/AM4</f>
        <v>0.2857142857142857</v>
      </c>
      <c r="AP4" s="65">
        <v>13</v>
      </c>
      <c r="AQ4" s="65">
        <v>7</v>
      </c>
      <c r="AR4" s="65">
        <v>20</v>
      </c>
      <c r="AS4" s="33">
        <f>AP4/AR4</f>
        <v>0.65</v>
      </c>
      <c r="AT4" s="87">
        <f>AQ4/AR4</f>
        <v>0.35</v>
      </c>
    </row>
    <row r="5" spans="1:46" ht="18" customHeight="1" x14ac:dyDescent="0.3">
      <c r="A5" s="34" t="s">
        <v>283</v>
      </c>
      <c r="B5" s="65">
        <v>0</v>
      </c>
      <c r="C5" s="65">
        <v>0</v>
      </c>
      <c r="D5" s="65">
        <f t="shared" si="0"/>
        <v>0</v>
      </c>
      <c r="E5" s="33" t="s">
        <v>16</v>
      </c>
      <c r="F5" s="86" t="s">
        <v>16</v>
      </c>
      <c r="G5" s="65">
        <v>0</v>
      </c>
      <c r="H5" s="65">
        <v>0</v>
      </c>
      <c r="I5" s="65">
        <f>SUM(G5:H5)</f>
        <v>0</v>
      </c>
      <c r="J5" s="33" t="s">
        <v>16</v>
      </c>
      <c r="K5" s="86" t="s">
        <v>16</v>
      </c>
      <c r="L5" s="65">
        <v>0</v>
      </c>
      <c r="M5" s="65">
        <v>0</v>
      </c>
      <c r="N5" s="65">
        <f>SUM(L5:M5)</f>
        <v>0</v>
      </c>
      <c r="O5" s="33" t="s">
        <v>16</v>
      </c>
      <c r="P5" s="86" t="s">
        <v>16</v>
      </c>
      <c r="Q5" s="65">
        <v>0</v>
      </c>
      <c r="R5" s="65">
        <v>0</v>
      </c>
      <c r="S5" s="65">
        <f>SUM(Q5:R5)</f>
        <v>0</v>
      </c>
      <c r="T5" s="33" t="s">
        <v>16</v>
      </c>
      <c r="U5" s="86" t="s">
        <v>16</v>
      </c>
      <c r="V5" s="65">
        <v>0</v>
      </c>
      <c r="W5" s="65">
        <v>0</v>
      </c>
      <c r="X5" s="65">
        <f>SUM(V5:W5)</f>
        <v>0</v>
      </c>
      <c r="Y5" s="33" t="s">
        <v>16</v>
      </c>
      <c r="Z5" s="86" t="s">
        <v>16</v>
      </c>
      <c r="AA5" s="65">
        <v>0</v>
      </c>
      <c r="AB5" s="65">
        <v>0</v>
      </c>
      <c r="AC5" s="65">
        <f>SUM(AA5:AB5)</f>
        <v>0</v>
      </c>
      <c r="AD5" s="33" t="s">
        <v>16</v>
      </c>
      <c r="AE5" s="86" t="s">
        <v>16</v>
      </c>
      <c r="AF5" s="65">
        <v>0</v>
      </c>
      <c r="AG5" s="65">
        <v>0</v>
      </c>
      <c r="AH5" s="65">
        <f>SUM(AF5:AG5)</f>
        <v>0</v>
      </c>
      <c r="AI5" s="33" t="s">
        <v>16</v>
      </c>
      <c r="AJ5" s="86" t="s">
        <v>16</v>
      </c>
      <c r="AK5" s="65">
        <v>0</v>
      </c>
      <c r="AL5" s="65">
        <v>0</v>
      </c>
      <c r="AM5" s="65">
        <f>SUM(AK5:AL5)</f>
        <v>0</v>
      </c>
      <c r="AN5" s="33" t="s">
        <v>16</v>
      </c>
      <c r="AO5" s="87" t="s">
        <v>16</v>
      </c>
      <c r="AP5" s="65">
        <v>0</v>
      </c>
      <c r="AQ5" s="65">
        <v>0</v>
      </c>
      <c r="AR5" s="65">
        <v>0</v>
      </c>
      <c r="AS5" s="33" t="s">
        <v>16</v>
      </c>
      <c r="AT5" s="87" t="s">
        <v>16</v>
      </c>
    </row>
    <row r="6" spans="1:46" ht="18" customHeight="1" x14ac:dyDescent="0.3">
      <c r="A6" s="34" t="s">
        <v>284</v>
      </c>
      <c r="B6" s="65">
        <v>0</v>
      </c>
      <c r="C6" s="65">
        <v>0</v>
      </c>
      <c r="D6" s="65">
        <f t="shared" si="0"/>
        <v>0</v>
      </c>
      <c r="E6" s="33" t="s">
        <v>16</v>
      </c>
      <c r="F6" s="86" t="s">
        <v>16</v>
      </c>
      <c r="G6" s="65">
        <v>0</v>
      </c>
      <c r="H6" s="65">
        <v>0</v>
      </c>
      <c r="I6" s="65">
        <f>SUM(G6:H6)</f>
        <v>0</v>
      </c>
      <c r="J6" s="33" t="s">
        <v>16</v>
      </c>
      <c r="K6" s="86" t="s">
        <v>16</v>
      </c>
      <c r="L6" s="65">
        <v>0</v>
      </c>
      <c r="M6" s="65">
        <v>0</v>
      </c>
      <c r="N6" s="65">
        <f>SUM(L6:M6)</f>
        <v>0</v>
      </c>
      <c r="O6" s="33" t="s">
        <v>16</v>
      </c>
      <c r="P6" s="86" t="s">
        <v>16</v>
      </c>
      <c r="Q6" s="65">
        <v>0</v>
      </c>
      <c r="R6" s="65">
        <v>0</v>
      </c>
      <c r="S6" s="65">
        <f>SUM(Q6:R6)</f>
        <v>0</v>
      </c>
      <c r="T6" s="33" t="s">
        <v>16</v>
      </c>
      <c r="U6" s="86" t="s">
        <v>16</v>
      </c>
      <c r="V6" s="65">
        <v>0</v>
      </c>
      <c r="W6" s="65">
        <v>0</v>
      </c>
      <c r="X6" s="65">
        <f>SUM(V6:W6)</f>
        <v>0</v>
      </c>
      <c r="Y6" s="33" t="s">
        <v>16</v>
      </c>
      <c r="Z6" s="86" t="s">
        <v>16</v>
      </c>
      <c r="AA6" s="65">
        <v>0</v>
      </c>
      <c r="AB6" s="65">
        <v>0</v>
      </c>
      <c r="AC6" s="65">
        <f>SUM(AA6:AB6)</f>
        <v>0</v>
      </c>
      <c r="AD6" s="33" t="s">
        <v>16</v>
      </c>
      <c r="AE6" s="86" t="s">
        <v>16</v>
      </c>
      <c r="AF6" s="65">
        <v>0</v>
      </c>
      <c r="AG6" s="65">
        <v>0</v>
      </c>
      <c r="AH6" s="65">
        <f>SUM(AF6:AG6)</f>
        <v>0</v>
      </c>
      <c r="AI6" s="33" t="s">
        <v>16</v>
      </c>
      <c r="AJ6" s="86" t="s">
        <v>16</v>
      </c>
      <c r="AK6" s="65">
        <v>0</v>
      </c>
      <c r="AL6" s="65">
        <v>0</v>
      </c>
      <c r="AM6" s="65">
        <f>SUM(AK6:AL6)</f>
        <v>0</v>
      </c>
      <c r="AN6" s="33" t="s">
        <v>16</v>
      </c>
      <c r="AO6" s="87" t="s">
        <v>16</v>
      </c>
      <c r="AP6" s="65">
        <v>0</v>
      </c>
      <c r="AQ6" s="65">
        <v>0</v>
      </c>
      <c r="AR6" s="65">
        <v>0</v>
      </c>
      <c r="AS6" s="33" t="s">
        <v>16</v>
      </c>
      <c r="AT6" s="87" t="s">
        <v>16</v>
      </c>
    </row>
    <row r="7" spans="1:46" ht="18" customHeight="1" x14ac:dyDescent="0.3">
      <c r="A7" s="34" t="s">
        <v>285</v>
      </c>
      <c r="B7" s="65">
        <v>0</v>
      </c>
      <c r="C7" s="65">
        <v>0</v>
      </c>
      <c r="D7" s="65">
        <f t="shared" si="0"/>
        <v>0</v>
      </c>
      <c r="E7" s="33" t="s">
        <v>16</v>
      </c>
      <c r="F7" s="86" t="s">
        <v>16</v>
      </c>
      <c r="G7" s="65">
        <v>0</v>
      </c>
      <c r="H7" s="65">
        <v>0</v>
      </c>
      <c r="I7" s="65">
        <f>SUM(G7:H7)</f>
        <v>0</v>
      </c>
      <c r="J7" s="33" t="s">
        <v>16</v>
      </c>
      <c r="K7" s="86" t="s">
        <v>16</v>
      </c>
      <c r="L7" s="65">
        <v>0</v>
      </c>
      <c r="M7" s="65">
        <v>0</v>
      </c>
      <c r="N7" s="65">
        <f>SUM(L7:M7)</f>
        <v>0</v>
      </c>
      <c r="O7" s="33" t="s">
        <v>16</v>
      </c>
      <c r="P7" s="86" t="s">
        <v>16</v>
      </c>
      <c r="Q7" s="65">
        <v>0</v>
      </c>
      <c r="R7" s="65">
        <v>0</v>
      </c>
      <c r="S7" s="65">
        <f>SUM(Q7:R7)</f>
        <v>0</v>
      </c>
      <c r="T7" s="33" t="s">
        <v>16</v>
      </c>
      <c r="U7" s="86" t="s">
        <v>16</v>
      </c>
      <c r="V7" s="65">
        <v>0</v>
      </c>
      <c r="W7" s="65">
        <v>0</v>
      </c>
      <c r="X7" s="65">
        <f>SUM(V7:W7)</f>
        <v>0</v>
      </c>
      <c r="Y7" s="33" t="s">
        <v>16</v>
      </c>
      <c r="Z7" s="86" t="s">
        <v>16</v>
      </c>
      <c r="AA7" s="65">
        <v>0</v>
      </c>
      <c r="AB7" s="65">
        <v>0</v>
      </c>
      <c r="AC7" s="65">
        <f>SUM(AA7:AB7)</f>
        <v>0</v>
      </c>
      <c r="AD7" s="33" t="s">
        <v>16</v>
      </c>
      <c r="AE7" s="86" t="s">
        <v>16</v>
      </c>
      <c r="AF7" s="65">
        <v>0</v>
      </c>
      <c r="AG7" s="65">
        <v>0</v>
      </c>
      <c r="AH7" s="65">
        <f>SUM(AF7:AG7)</f>
        <v>0</v>
      </c>
      <c r="AI7" s="33" t="s">
        <v>16</v>
      </c>
      <c r="AJ7" s="86" t="s">
        <v>16</v>
      </c>
      <c r="AK7" s="65">
        <v>0</v>
      </c>
      <c r="AL7" s="65">
        <v>0</v>
      </c>
      <c r="AM7" s="65">
        <f>SUM(AK7:AL7)</f>
        <v>0</v>
      </c>
      <c r="AN7" s="33" t="s">
        <v>16</v>
      </c>
      <c r="AO7" s="87" t="s">
        <v>16</v>
      </c>
      <c r="AP7" s="65">
        <v>0</v>
      </c>
      <c r="AQ7" s="65">
        <v>0</v>
      </c>
      <c r="AR7" s="65">
        <v>0</v>
      </c>
      <c r="AS7" s="33" t="s">
        <v>16</v>
      </c>
      <c r="AT7" s="87" t="s">
        <v>16</v>
      </c>
    </row>
    <row r="8" spans="1:46" s="25" customFormat="1" ht="18" customHeight="1" x14ac:dyDescent="0.3">
      <c r="A8" s="34" t="s">
        <v>96</v>
      </c>
      <c r="B8" s="104">
        <f>SUM(B4:B7)</f>
        <v>19</v>
      </c>
      <c r="C8" s="104">
        <f>SUM(C4:C7)</f>
        <v>3</v>
      </c>
      <c r="D8" s="104">
        <f t="shared" si="0"/>
        <v>22</v>
      </c>
      <c r="E8" s="105">
        <f>B8/D8</f>
        <v>0.86363636363636365</v>
      </c>
      <c r="F8" s="86">
        <f t="shared" ref="F8:F55" si="1">C8/D8</f>
        <v>0.13636363636363635</v>
      </c>
      <c r="G8" s="104">
        <f>SUM(G4:G7)</f>
        <v>17</v>
      </c>
      <c r="H8" s="104">
        <f>SUM(H4:H7)</f>
        <v>5</v>
      </c>
      <c r="I8" s="104">
        <f>SUM(G8,H8)</f>
        <v>22</v>
      </c>
      <c r="J8" s="105">
        <f>G8/I8</f>
        <v>0.77272727272727271</v>
      </c>
      <c r="K8" s="86">
        <f t="shared" ref="K8:K55" si="2">H8/I8</f>
        <v>0.22727272727272727</v>
      </c>
      <c r="L8" s="104">
        <f>SUM(L4:L7)</f>
        <v>19</v>
      </c>
      <c r="M8" s="104">
        <f>SUM(M4:M7)</f>
        <v>4</v>
      </c>
      <c r="N8" s="104">
        <f>SUM(L8,M8)</f>
        <v>23</v>
      </c>
      <c r="O8" s="33">
        <f>L8/N8</f>
        <v>0.82608695652173914</v>
      </c>
      <c r="P8" s="86">
        <f t="shared" ref="P8:P55" si="3">M8/N8</f>
        <v>0.17391304347826086</v>
      </c>
      <c r="Q8" s="104">
        <v>18</v>
      </c>
      <c r="R8" s="104">
        <v>3</v>
      </c>
      <c r="S8" s="104">
        <f>Q8+R8</f>
        <v>21</v>
      </c>
      <c r="T8" s="33">
        <f>Q8/S8</f>
        <v>0.8571428571428571</v>
      </c>
      <c r="U8" s="86">
        <f t="shared" ref="U8:U55" si="4">R8/S8</f>
        <v>0.14285714285714285</v>
      </c>
      <c r="V8" s="104">
        <v>15</v>
      </c>
      <c r="W8" s="104">
        <v>3</v>
      </c>
      <c r="X8" s="104">
        <f>V8+W8</f>
        <v>18</v>
      </c>
      <c r="Y8" s="33">
        <f>V8/X8</f>
        <v>0.83333333333333337</v>
      </c>
      <c r="Z8" s="86">
        <f t="shared" ref="Z8:Z55" si="5">W8/X8</f>
        <v>0.16666666666666666</v>
      </c>
      <c r="AA8" s="104">
        <v>17</v>
      </c>
      <c r="AB8" s="104">
        <v>3</v>
      </c>
      <c r="AC8" s="104">
        <f>AA8+AB8</f>
        <v>20</v>
      </c>
      <c r="AD8" s="33">
        <f>AA8/AC8</f>
        <v>0.85</v>
      </c>
      <c r="AE8" s="86">
        <f t="shared" ref="AE8:AE55" si="6">AB8/AC8</f>
        <v>0.15</v>
      </c>
      <c r="AF8" s="104">
        <v>10</v>
      </c>
      <c r="AG8" s="104">
        <v>3</v>
      </c>
      <c r="AH8" s="104">
        <f>AF8+AG8</f>
        <v>13</v>
      </c>
      <c r="AI8" s="33">
        <f>AF8/AH8</f>
        <v>0.76923076923076927</v>
      </c>
      <c r="AJ8" s="86">
        <f t="shared" ref="AJ8:AJ55" si="7">AG8/AH8</f>
        <v>0.23076923076923078</v>
      </c>
      <c r="AK8" s="104">
        <f>SUM(AK4:AK7)</f>
        <v>15</v>
      </c>
      <c r="AL8" s="104">
        <f>SUM(AL4:AL7)</f>
        <v>6</v>
      </c>
      <c r="AM8" s="104">
        <f>AK8+AL8</f>
        <v>21</v>
      </c>
      <c r="AN8" s="33">
        <f>AK8/AM8</f>
        <v>0.7142857142857143</v>
      </c>
      <c r="AO8" s="87">
        <f t="shared" ref="AO8:AO9" si="8">AL8/AM8</f>
        <v>0.2857142857142857</v>
      </c>
      <c r="AP8" s="104">
        <v>13</v>
      </c>
      <c r="AQ8" s="104">
        <v>7</v>
      </c>
      <c r="AR8" s="104">
        <v>20</v>
      </c>
      <c r="AS8" s="33">
        <f>AP8/AR8</f>
        <v>0.65</v>
      </c>
      <c r="AT8" s="87">
        <f t="shared" ref="AT8:AT55" si="9">AQ8/AR8</f>
        <v>0.35</v>
      </c>
    </row>
    <row r="9" spans="1:46" ht="18" customHeight="1" x14ac:dyDescent="0.3">
      <c r="A9" s="34" t="s">
        <v>286</v>
      </c>
      <c r="B9" s="65">
        <v>74</v>
      </c>
      <c r="C9" s="65">
        <v>14</v>
      </c>
      <c r="D9" s="65">
        <f t="shared" si="0"/>
        <v>88</v>
      </c>
      <c r="E9" s="33">
        <f>B9/D9</f>
        <v>0.84090909090909094</v>
      </c>
      <c r="F9" s="86">
        <f t="shared" si="1"/>
        <v>0.15909090909090909</v>
      </c>
      <c r="G9" s="65">
        <v>85</v>
      </c>
      <c r="H9" s="65">
        <v>22</v>
      </c>
      <c r="I9" s="65">
        <f>SUM(G9:H9)</f>
        <v>107</v>
      </c>
      <c r="J9" s="33">
        <f>G9/I9</f>
        <v>0.79439252336448596</v>
      </c>
      <c r="K9" s="86">
        <f t="shared" si="2"/>
        <v>0.20560747663551401</v>
      </c>
      <c r="L9" s="65">
        <v>87</v>
      </c>
      <c r="M9" s="65">
        <v>24</v>
      </c>
      <c r="N9" s="65">
        <f>SUM(L9:M9)</f>
        <v>111</v>
      </c>
      <c r="O9" s="33">
        <f>L9/N9</f>
        <v>0.78378378378378377</v>
      </c>
      <c r="P9" s="86">
        <f t="shared" si="3"/>
        <v>0.21621621621621623</v>
      </c>
      <c r="Q9" s="65">
        <v>88</v>
      </c>
      <c r="R9" s="65">
        <v>25</v>
      </c>
      <c r="S9" s="65">
        <f>SUM(Q9:R9)</f>
        <v>113</v>
      </c>
      <c r="T9" s="33">
        <f>Q9/S9</f>
        <v>0.77876106194690264</v>
      </c>
      <c r="U9" s="86">
        <f t="shared" si="4"/>
        <v>0.22123893805309736</v>
      </c>
      <c r="V9" s="65">
        <v>89</v>
      </c>
      <c r="W9" s="65">
        <v>31</v>
      </c>
      <c r="X9" s="65">
        <f>SUM(V9:W9)</f>
        <v>120</v>
      </c>
      <c r="Y9" s="33">
        <f>V9/X9</f>
        <v>0.7416666666666667</v>
      </c>
      <c r="Z9" s="86">
        <f t="shared" si="5"/>
        <v>0.25833333333333336</v>
      </c>
      <c r="AA9" s="65">
        <v>90</v>
      </c>
      <c r="AB9" s="65">
        <v>26</v>
      </c>
      <c r="AC9" s="65">
        <f>SUM(AA9:AB9)</f>
        <v>116</v>
      </c>
      <c r="AD9" s="33">
        <f>AA9/AC9</f>
        <v>0.77586206896551724</v>
      </c>
      <c r="AE9" s="86">
        <f t="shared" si="6"/>
        <v>0.22413793103448276</v>
      </c>
      <c r="AF9" s="65">
        <v>75</v>
      </c>
      <c r="AG9" s="65">
        <v>21</v>
      </c>
      <c r="AH9" s="65">
        <f>SUM(AF9:AG9)</f>
        <v>96</v>
      </c>
      <c r="AI9" s="33">
        <f>AF9/AH9</f>
        <v>0.78125</v>
      </c>
      <c r="AJ9" s="86">
        <f t="shared" si="7"/>
        <v>0.21875</v>
      </c>
      <c r="AK9" s="65">
        <v>79</v>
      </c>
      <c r="AL9" s="65">
        <v>22</v>
      </c>
      <c r="AM9" s="65">
        <f>SUM(AK9:AL9)</f>
        <v>101</v>
      </c>
      <c r="AN9" s="33">
        <f>AK9/AM9</f>
        <v>0.78217821782178221</v>
      </c>
      <c r="AO9" s="87">
        <f t="shared" si="8"/>
        <v>0.21782178217821782</v>
      </c>
      <c r="AP9" s="65">
        <v>83</v>
      </c>
      <c r="AQ9" s="65">
        <v>20</v>
      </c>
      <c r="AR9" s="65">
        <v>103</v>
      </c>
      <c r="AS9" s="33">
        <f>AP9/AR9</f>
        <v>0.80582524271844658</v>
      </c>
      <c r="AT9" s="87">
        <f t="shared" si="9"/>
        <v>0.1941747572815534</v>
      </c>
    </row>
    <row r="10" spans="1:46" ht="18" customHeight="1" x14ac:dyDescent="0.3">
      <c r="A10" s="34" t="s">
        <v>287</v>
      </c>
      <c r="B10" s="65">
        <v>0</v>
      </c>
      <c r="C10" s="65">
        <v>0</v>
      </c>
      <c r="D10" s="65">
        <v>0</v>
      </c>
      <c r="E10" s="33" t="s">
        <v>16</v>
      </c>
      <c r="F10" s="86" t="s">
        <v>16</v>
      </c>
      <c r="G10" s="65">
        <v>0</v>
      </c>
      <c r="H10" s="65">
        <v>0</v>
      </c>
      <c r="I10" s="65">
        <v>0</v>
      </c>
      <c r="J10" s="33" t="s">
        <v>16</v>
      </c>
      <c r="K10" s="86" t="s">
        <v>16</v>
      </c>
      <c r="L10" s="65">
        <v>0</v>
      </c>
      <c r="M10" s="65">
        <v>0</v>
      </c>
      <c r="N10" s="65">
        <v>0</v>
      </c>
      <c r="O10" s="33" t="s">
        <v>16</v>
      </c>
      <c r="P10" s="86" t="s">
        <v>16</v>
      </c>
      <c r="Q10" s="65">
        <v>0</v>
      </c>
      <c r="R10" s="65">
        <v>0</v>
      </c>
      <c r="S10" s="65">
        <v>0</v>
      </c>
      <c r="T10" s="33" t="s">
        <v>16</v>
      </c>
      <c r="U10" s="86" t="s">
        <v>16</v>
      </c>
      <c r="V10" s="65">
        <v>0</v>
      </c>
      <c r="W10" s="65">
        <v>0</v>
      </c>
      <c r="X10" s="65">
        <f>SUM(V10:W10)</f>
        <v>0</v>
      </c>
      <c r="Y10" s="33" t="s">
        <v>16</v>
      </c>
      <c r="Z10" s="86" t="s">
        <v>16</v>
      </c>
      <c r="AA10" s="65">
        <v>0</v>
      </c>
      <c r="AB10" s="65">
        <v>0</v>
      </c>
      <c r="AC10" s="65">
        <f>SUM(AA10:AB10)</f>
        <v>0</v>
      </c>
      <c r="AD10" s="33" t="s">
        <v>16</v>
      </c>
      <c r="AE10" s="86" t="s">
        <v>16</v>
      </c>
      <c r="AF10" s="65">
        <v>0</v>
      </c>
      <c r="AG10" s="65">
        <v>0</v>
      </c>
      <c r="AH10" s="65">
        <f>SUM(AF10:AG10)</f>
        <v>0</v>
      </c>
      <c r="AI10" s="33" t="s">
        <v>16</v>
      </c>
      <c r="AJ10" s="86" t="s">
        <v>16</v>
      </c>
      <c r="AK10" s="65">
        <v>0</v>
      </c>
      <c r="AL10" s="65">
        <v>0</v>
      </c>
      <c r="AM10" s="65">
        <f>SUM(AK10:AL10)</f>
        <v>0</v>
      </c>
      <c r="AN10" s="33" t="s">
        <v>16</v>
      </c>
      <c r="AO10" s="87" t="s">
        <v>16</v>
      </c>
      <c r="AP10" s="65">
        <v>0</v>
      </c>
      <c r="AQ10" s="65">
        <v>0</v>
      </c>
      <c r="AR10" s="65">
        <v>0</v>
      </c>
      <c r="AS10" s="33" t="s">
        <v>16</v>
      </c>
      <c r="AT10" s="87" t="s">
        <v>16</v>
      </c>
    </row>
    <row r="11" spans="1:46" ht="18" customHeight="1" x14ac:dyDescent="0.3">
      <c r="A11" s="34" t="s">
        <v>288</v>
      </c>
      <c r="B11" s="65">
        <v>0</v>
      </c>
      <c r="C11" s="65">
        <v>0</v>
      </c>
      <c r="D11" s="65">
        <v>0</v>
      </c>
      <c r="E11" s="33" t="s">
        <v>16</v>
      </c>
      <c r="F11" s="86" t="s">
        <v>16</v>
      </c>
      <c r="G11" s="65">
        <v>0</v>
      </c>
      <c r="H11" s="65">
        <v>0</v>
      </c>
      <c r="I11" s="65">
        <v>0</v>
      </c>
      <c r="J11" s="33" t="s">
        <v>16</v>
      </c>
      <c r="K11" s="86" t="s">
        <v>16</v>
      </c>
      <c r="L11" s="65">
        <v>0</v>
      </c>
      <c r="M11" s="65">
        <v>0</v>
      </c>
      <c r="N11" s="65">
        <v>0</v>
      </c>
      <c r="O11" s="33" t="s">
        <v>16</v>
      </c>
      <c r="P11" s="86" t="s">
        <v>16</v>
      </c>
      <c r="Q11" s="65">
        <v>0</v>
      </c>
      <c r="R11" s="65">
        <v>0</v>
      </c>
      <c r="S11" s="65">
        <v>0</v>
      </c>
      <c r="T11" s="33" t="s">
        <v>16</v>
      </c>
      <c r="U11" s="86" t="s">
        <v>16</v>
      </c>
      <c r="V11" s="65">
        <v>0</v>
      </c>
      <c r="W11" s="65">
        <v>0</v>
      </c>
      <c r="X11" s="65">
        <f>SUM(V11:W11)</f>
        <v>0</v>
      </c>
      <c r="Y11" s="33" t="s">
        <v>16</v>
      </c>
      <c r="Z11" s="86" t="s">
        <v>16</v>
      </c>
      <c r="AA11" s="65">
        <v>0</v>
      </c>
      <c r="AB11" s="65">
        <v>0</v>
      </c>
      <c r="AC11" s="65">
        <f>SUM(AA11:AB11)</f>
        <v>0</v>
      </c>
      <c r="AD11" s="33" t="s">
        <v>16</v>
      </c>
      <c r="AE11" s="86" t="s">
        <v>16</v>
      </c>
      <c r="AF11" s="65">
        <v>0</v>
      </c>
      <c r="AG11" s="65">
        <v>0</v>
      </c>
      <c r="AH11" s="65">
        <f>SUM(AF11:AG11)</f>
        <v>0</v>
      </c>
      <c r="AI11" s="33" t="s">
        <v>16</v>
      </c>
      <c r="AJ11" s="86" t="s">
        <v>16</v>
      </c>
      <c r="AK11" s="65">
        <v>0</v>
      </c>
      <c r="AL11" s="65">
        <v>0</v>
      </c>
      <c r="AM11" s="65">
        <f>SUM(AK11:AL11)</f>
        <v>0</v>
      </c>
      <c r="AN11" s="33" t="s">
        <v>16</v>
      </c>
      <c r="AO11" s="87" t="s">
        <v>16</v>
      </c>
      <c r="AP11" s="65">
        <v>0</v>
      </c>
      <c r="AQ11" s="65">
        <v>0</v>
      </c>
      <c r="AR11" s="65">
        <v>0</v>
      </c>
      <c r="AS11" s="33" t="s">
        <v>16</v>
      </c>
      <c r="AT11" s="87" t="s">
        <v>16</v>
      </c>
    </row>
    <row r="12" spans="1:46" ht="18" customHeight="1" x14ac:dyDescent="0.3">
      <c r="A12" s="34" t="s">
        <v>289</v>
      </c>
      <c r="B12" s="65">
        <v>0</v>
      </c>
      <c r="C12" s="65">
        <v>6</v>
      </c>
      <c r="D12" s="65">
        <f>SUM(B12:C12)</f>
        <v>6</v>
      </c>
      <c r="E12" s="33">
        <f>B12/D12</f>
        <v>0</v>
      </c>
      <c r="F12" s="86">
        <f t="shared" si="1"/>
        <v>1</v>
      </c>
      <c r="G12" s="65">
        <v>0</v>
      </c>
      <c r="H12" s="65">
        <v>6</v>
      </c>
      <c r="I12" s="65">
        <f>SUM(G12:H12)</f>
        <v>6</v>
      </c>
      <c r="J12" s="33">
        <f>G12/I12</f>
        <v>0</v>
      </c>
      <c r="K12" s="86">
        <f t="shared" si="2"/>
        <v>1</v>
      </c>
      <c r="L12" s="65">
        <v>0</v>
      </c>
      <c r="M12" s="65">
        <v>6</v>
      </c>
      <c r="N12" s="65">
        <f>SUM(L12:M12)</f>
        <v>6</v>
      </c>
      <c r="O12" s="33">
        <f>L12/N12</f>
        <v>0</v>
      </c>
      <c r="P12" s="86">
        <f t="shared" si="3"/>
        <v>1</v>
      </c>
      <c r="Q12" s="65">
        <v>0</v>
      </c>
      <c r="R12" s="65">
        <v>6</v>
      </c>
      <c r="S12" s="65">
        <f>SUM(Q12:R12)</f>
        <v>6</v>
      </c>
      <c r="T12" s="33">
        <f t="shared" ref="T12" si="10">Q12/S12</f>
        <v>0</v>
      </c>
      <c r="U12" s="86">
        <f t="shared" si="4"/>
        <v>1</v>
      </c>
      <c r="V12" s="65">
        <v>0</v>
      </c>
      <c r="W12" s="65">
        <v>6</v>
      </c>
      <c r="X12" s="65">
        <f>SUM(V12:W12)</f>
        <v>6</v>
      </c>
      <c r="Y12" s="33">
        <f t="shared" ref="Y12" si="11">V12/X12</f>
        <v>0</v>
      </c>
      <c r="Z12" s="86">
        <f t="shared" si="5"/>
        <v>1</v>
      </c>
      <c r="AA12" s="65">
        <v>0</v>
      </c>
      <c r="AB12" s="65">
        <v>5</v>
      </c>
      <c r="AC12" s="65">
        <f>SUM(AA12:AB12)</f>
        <v>5</v>
      </c>
      <c r="AD12" s="33">
        <f t="shared" ref="AD12" si="12">AA12/AC12</f>
        <v>0</v>
      </c>
      <c r="AE12" s="86">
        <f t="shared" si="6"/>
        <v>1</v>
      </c>
      <c r="AF12" s="65">
        <v>0</v>
      </c>
      <c r="AG12" s="65">
        <v>5</v>
      </c>
      <c r="AH12" s="65">
        <f>SUM(AF12:AG12)</f>
        <v>5</v>
      </c>
      <c r="AI12" s="33">
        <f t="shared" ref="AI12" si="13">AF12/AH12</f>
        <v>0</v>
      </c>
      <c r="AJ12" s="86">
        <f t="shared" si="7"/>
        <v>1</v>
      </c>
      <c r="AK12" s="65">
        <v>0</v>
      </c>
      <c r="AL12" s="65">
        <v>3</v>
      </c>
      <c r="AM12" s="65">
        <f>SUM(AK12:AL12)</f>
        <v>3</v>
      </c>
      <c r="AN12" s="33">
        <f t="shared" ref="AN12" si="14">AK12/AM12</f>
        <v>0</v>
      </c>
      <c r="AO12" s="87">
        <f t="shared" ref="AO12:AO15" si="15">AL12/AM12</f>
        <v>1</v>
      </c>
      <c r="AP12" s="65">
        <v>0</v>
      </c>
      <c r="AQ12" s="65">
        <v>3</v>
      </c>
      <c r="AR12" s="65">
        <v>3</v>
      </c>
      <c r="AS12" s="33">
        <f t="shared" ref="AS12" si="16">AP12/AR12</f>
        <v>0</v>
      </c>
      <c r="AT12" s="87">
        <f t="shared" si="9"/>
        <v>1</v>
      </c>
    </row>
    <row r="13" spans="1:46" s="25" customFormat="1" ht="18" customHeight="1" x14ac:dyDescent="0.3">
      <c r="A13" s="34" t="s">
        <v>102</v>
      </c>
      <c r="B13" s="104">
        <f>SUM(B9:B12)</f>
        <v>74</v>
      </c>
      <c r="C13" s="104">
        <f>SUM(C9:C12)</f>
        <v>20</v>
      </c>
      <c r="D13" s="104">
        <f>SUM(D9:D12)</f>
        <v>94</v>
      </c>
      <c r="E13" s="105">
        <f>B13/D13</f>
        <v>0.78723404255319152</v>
      </c>
      <c r="F13" s="86">
        <f t="shared" si="1"/>
        <v>0.21276595744680851</v>
      </c>
      <c r="G13" s="104">
        <f>SUM(G9:G12)</f>
        <v>85</v>
      </c>
      <c r="H13" s="104">
        <f>SUM(H9:H12)</f>
        <v>28</v>
      </c>
      <c r="I13" s="104">
        <f>SUM(I9:I12)</f>
        <v>113</v>
      </c>
      <c r="J13" s="105">
        <f>G13/I13</f>
        <v>0.75221238938053092</v>
      </c>
      <c r="K13" s="86">
        <f t="shared" si="2"/>
        <v>0.24778761061946902</v>
      </c>
      <c r="L13" s="104">
        <f>SUM(L9:L12)</f>
        <v>87</v>
      </c>
      <c r="M13" s="104">
        <f>SUM(M9:M12)</f>
        <v>30</v>
      </c>
      <c r="N13" s="104">
        <f>SUM(N9:N12)</f>
        <v>117</v>
      </c>
      <c r="O13" s="33">
        <f>L13/N13</f>
        <v>0.74358974358974361</v>
      </c>
      <c r="P13" s="86">
        <f t="shared" si="3"/>
        <v>0.25641025641025639</v>
      </c>
      <c r="Q13" s="104">
        <v>88</v>
      </c>
      <c r="R13" s="104">
        <v>31</v>
      </c>
      <c r="S13" s="104">
        <f>Q13+R13</f>
        <v>119</v>
      </c>
      <c r="T13" s="33">
        <f>Q13/S13</f>
        <v>0.73949579831932777</v>
      </c>
      <c r="U13" s="86">
        <f t="shared" si="4"/>
        <v>0.26050420168067229</v>
      </c>
      <c r="V13" s="104">
        <v>89</v>
      </c>
      <c r="W13" s="104">
        <v>37</v>
      </c>
      <c r="X13" s="104">
        <f>V13+W13</f>
        <v>126</v>
      </c>
      <c r="Y13" s="33">
        <f>V13/X13</f>
        <v>0.70634920634920639</v>
      </c>
      <c r="Z13" s="86">
        <f t="shared" si="5"/>
        <v>0.29365079365079366</v>
      </c>
      <c r="AA13" s="104">
        <v>90</v>
      </c>
      <c r="AB13" s="104">
        <v>31</v>
      </c>
      <c r="AC13" s="104">
        <f>AA13+AB13</f>
        <v>121</v>
      </c>
      <c r="AD13" s="33">
        <f>AA13/AC13</f>
        <v>0.74380165289256195</v>
      </c>
      <c r="AE13" s="86">
        <f t="shared" si="6"/>
        <v>0.256198347107438</v>
      </c>
      <c r="AF13" s="104">
        <v>75</v>
      </c>
      <c r="AG13" s="104">
        <v>26</v>
      </c>
      <c r="AH13" s="104">
        <f>AF13+AG13</f>
        <v>101</v>
      </c>
      <c r="AI13" s="33">
        <f>AF13/AH13</f>
        <v>0.74257425742574257</v>
      </c>
      <c r="AJ13" s="86">
        <f t="shared" si="7"/>
        <v>0.25742574257425743</v>
      </c>
      <c r="AK13" s="104">
        <f>SUM(AK9:AK12)</f>
        <v>79</v>
      </c>
      <c r="AL13" s="104">
        <f>SUM(AL9:AL12)</f>
        <v>25</v>
      </c>
      <c r="AM13" s="104">
        <f>AK13+AL13</f>
        <v>104</v>
      </c>
      <c r="AN13" s="33">
        <f>AK13/AM13</f>
        <v>0.75961538461538458</v>
      </c>
      <c r="AO13" s="87">
        <f t="shared" si="15"/>
        <v>0.24038461538461539</v>
      </c>
      <c r="AP13" s="104">
        <v>83</v>
      </c>
      <c r="AQ13" s="104">
        <v>23</v>
      </c>
      <c r="AR13" s="104">
        <v>106</v>
      </c>
      <c r="AS13" s="33">
        <f>AP13/AR13</f>
        <v>0.78301886792452835</v>
      </c>
      <c r="AT13" s="87">
        <f t="shared" si="9"/>
        <v>0.21698113207547171</v>
      </c>
    </row>
    <row r="14" spans="1:46" ht="18" customHeight="1" x14ac:dyDescent="0.3">
      <c r="A14" s="34" t="s">
        <v>290</v>
      </c>
      <c r="B14" s="65">
        <v>84</v>
      </c>
      <c r="C14" s="65">
        <v>27</v>
      </c>
      <c r="D14" s="65">
        <f>SUM(B14:C14)</f>
        <v>111</v>
      </c>
      <c r="E14" s="33">
        <f>B14/D14</f>
        <v>0.7567567567567568</v>
      </c>
      <c r="F14" s="86">
        <f t="shared" si="1"/>
        <v>0.24324324324324326</v>
      </c>
      <c r="G14" s="65">
        <v>99</v>
      </c>
      <c r="H14" s="65">
        <v>34</v>
      </c>
      <c r="I14" s="65">
        <f>SUM(G14:H14)</f>
        <v>133</v>
      </c>
      <c r="J14" s="33">
        <f>G14/I14</f>
        <v>0.74436090225563911</v>
      </c>
      <c r="K14" s="86">
        <f t="shared" si="2"/>
        <v>0.25563909774436089</v>
      </c>
      <c r="L14" s="65">
        <v>105</v>
      </c>
      <c r="M14" s="65">
        <v>43</v>
      </c>
      <c r="N14" s="65">
        <f>SUM(L14:M14)</f>
        <v>148</v>
      </c>
      <c r="O14" s="33">
        <f>L14/N14</f>
        <v>0.70945945945945943</v>
      </c>
      <c r="P14" s="86">
        <f t="shared" si="3"/>
        <v>0.29054054054054052</v>
      </c>
      <c r="Q14" s="65">
        <v>108</v>
      </c>
      <c r="R14" s="65">
        <v>41</v>
      </c>
      <c r="S14" s="65">
        <f>SUM(Q14:R14)</f>
        <v>149</v>
      </c>
      <c r="T14" s="33">
        <f>Q14/S14</f>
        <v>0.72483221476510062</v>
      </c>
      <c r="U14" s="86">
        <f t="shared" si="4"/>
        <v>0.27516778523489932</v>
      </c>
      <c r="V14" s="65">
        <v>117</v>
      </c>
      <c r="W14" s="65">
        <v>51</v>
      </c>
      <c r="X14" s="65">
        <f>SUM(V14:W14)</f>
        <v>168</v>
      </c>
      <c r="Y14" s="33">
        <f>V14/X14</f>
        <v>0.6964285714285714</v>
      </c>
      <c r="Z14" s="86">
        <f t="shared" si="5"/>
        <v>0.30357142857142855</v>
      </c>
      <c r="AA14" s="65">
        <v>121</v>
      </c>
      <c r="AB14" s="65">
        <v>54</v>
      </c>
      <c r="AC14" s="65">
        <f>SUM(AA14:AB14)</f>
        <v>175</v>
      </c>
      <c r="AD14" s="33">
        <f>AA14/AC14</f>
        <v>0.69142857142857139</v>
      </c>
      <c r="AE14" s="86">
        <f t="shared" si="6"/>
        <v>0.30857142857142855</v>
      </c>
      <c r="AF14" s="65">
        <v>113</v>
      </c>
      <c r="AG14" s="65">
        <v>52</v>
      </c>
      <c r="AH14" s="65">
        <f>SUM(AF14:AG14)</f>
        <v>165</v>
      </c>
      <c r="AI14" s="33">
        <f>AF14/AH14</f>
        <v>0.68484848484848482</v>
      </c>
      <c r="AJ14" s="86">
        <f t="shared" si="7"/>
        <v>0.31515151515151513</v>
      </c>
      <c r="AK14" s="65">
        <v>125</v>
      </c>
      <c r="AL14" s="65">
        <v>50</v>
      </c>
      <c r="AM14" s="65">
        <f>SUM(AK14:AL14)</f>
        <v>175</v>
      </c>
      <c r="AN14" s="33">
        <f>AK14/AM14</f>
        <v>0.7142857142857143</v>
      </c>
      <c r="AO14" s="87">
        <f t="shared" si="15"/>
        <v>0.2857142857142857</v>
      </c>
      <c r="AP14" s="65">
        <v>116</v>
      </c>
      <c r="AQ14" s="65">
        <v>52</v>
      </c>
      <c r="AR14" s="65">
        <v>168</v>
      </c>
      <c r="AS14" s="33">
        <f>AP14/AR14</f>
        <v>0.69047619047619047</v>
      </c>
      <c r="AT14" s="87">
        <f t="shared" si="9"/>
        <v>0.30952380952380953</v>
      </c>
    </row>
    <row r="15" spans="1:46" ht="18" customHeight="1" x14ac:dyDescent="0.3">
      <c r="A15" s="34" t="s">
        <v>291</v>
      </c>
      <c r="B15" s="65">
        <v>0</v>
      </c>
      <c r="C15" s="65">
        <v>1</v>
      </c>
      <c r="D15" s="65">
        <f>SUM(B15:C15)</f>
        <v>1</v>
      </c>
      <c r="E15" s="33">
        <f>B15/D15</f>
        <v>0</v>
      </c>
      <c r="F15" s="86">
        <f t="shared" si="1"/>
        <v>1</v>
      </c>
      <c r="G15" s="65">
        <v>0</v>
      </c>
      <c r="H15" s="65">
        <v>1</v>
      </c>
      <c r="I15" s="65">
        <f>SUM(G15:H15)</f>
        <v>1</v>
      </c>
      <c r="J15" s="33">
        <f>G15/I15</f>
        <v>0</v>
      </c>
      <c r="K15" s="86">
        <f t="shared" si="2"/>
        <v>1</v>
      </c>
      <c r="L15" s="65">
        <v>0</v>
      </c>
      <c r="M15" s="65">
        <v>1</v>
      </c>
      <c r="N15" s="65">
        <f>SUM(L15:M15)</f>
        <v>1</v>
      </c>
      <c r="O15" s="33">
        <f>L15/N15</f>
        <v>0</v>
      </c>
      <c r="P15" s="86">
        <f t="shared" si="3"/>
        <v>1</v>
      </c>
      <c r="Q15" s="65">
        <v>0</v>
      </c>
      <c r="R15" s="65">
        <v>1</v>
      </c>
      <c r="S15" s="65">
        <f>SUM(Q15:R15)</f>
        <v>1</v>
      </c>
      <c r="T15" s="33">
        <f t="shared" ref="T15" si="17">Q15/S15</f>
        <v>0</v>
      </c>
      <c r="U15" s="86">
        <f t="shared" si="4"/>
        <v>1</v>
      </c>
      <c r="V15" s="65">
        <v>0</v>
      </c>
      <c r="W15" s="65">
        <v>1</v>
      </c>
      <c r="X15" s="65">
        <f>SUM(V15:W15)</f>
        <v>1</v>
      </c>
      <c r="Y15" s="33">
        <f t="shared" ref="Y15" si="18">V15/X15</f>
        <v>0</v>
      </c>
      <c r="Z15" s="86">
        <f t="shared" si="5"/>
        <v>1</v>
      </c>
      <c r="AA15" s="65">
        <v>0</v>
      </c>
      <c r="AB15" s="65">
        <v>1</v>
      </c>
      <c r="AC15" s="65">
        <f>SUM(AA15:AB15)</f>
        <v>1</v>
      </c>
      <c r="AD15" s="33">
        <f t="shared" ref="AD15" si="19">AA15/AC15</f>
        <v>0</v>
      </c>
      <c r="AE15" s="86">
        <f t="shared" si="6"/>
        <v>1</v>
      </c>
      <c r="AF15" s="65">
        <v>0</v>
      </c>
      <c r="AG15" s="65">
        <v>1</v>
      </c>
      <c r="AH15" s="65">
        <f>SUM(AF15:AG15)</f>
        <v>1</v>
      </c>
      <c r="AI15" s="33">
        <f t="shared" ref="AI15" si="20">AF15/AH15</f>
        <v>0</v>
      </c>
      <c r="AJ15" s="86">
        <f t="shared" si="7"/>
        <v>1</v>
      </c>
      <c r="AK15" s="65">
        <v>1</v>
      </c>
      <c r="AL15" s="65">
        <v>0</v>
      </c>
      <c r="AM15" s="65">
        <f>SUM(AK15:AL15)</f>
        <v>1</v>
      </c>
      <c r="AN15" s="33">
        <f t="shared" ref="AN15" si="21">AK15/AM15</f>
        <v>1</v>
      </c>
      <c r="AO15" s="87">
        <f t="shared" si="15"/>
        <v>0</v>
      </c>
      <c r="AP15" s="65">
        <v>1</v>
      </c>
      <c r="AQ15" s="65">
        <v>0</v>
      </c>
      <c r="AR15" s="65">
        <v>1</v>
      </c>
      <c r="AS15" s="33">
        <f t="shared" ref="AS15" si="22">AP15/AR15</f>
        <v>1</v>
      </c>
      <c r="AT15" s="87">
        <f t="shared" si="9"/>
        <v>0</v>
      </c>
    </row>
    <row r="16" spans="1:46" ht="18" customHeight="1" x14ac:dyDescent="0.3">
      <c r="A16" s="34" t="s">
        <v>292</v>
      </c>
      <c r="B16" s="65">
        <v>0</v>
      </c>
      <c r="C16" s="65">
        <v>0</v>
      </c>
      <c r="D16" s="65">
        <v>0</v>
      </c>
      <c r="E16" s="33" t="s">
        <v>16</v>
      </c>
      <c r="F16" s="86" t="s">
        <v>16</v>
      </c>
      <c r="G16" s="65">
        <v>0</v>
      </c>
      <c r="H16" s="65">
        <v>0</v>
      </c>
      <c r="I16" s="65">
        <v>0</v>
      </c>
      <c r="J16" s="33" t="s">
        <v>16</v>
      </c>
      <c r="K16" s="86" t="s">
        <v>16</v>
      </c>
      <c r="L16" s="65">
        <v>0</v>
      </c>
      <c r="M16" s="65">
        <v>0</v>
      </c>
      <c r="N16" s="65">
        <v>0</v>
      </c>
      <c r="O16" s="33" t="s">
        <v>16</v>
      </c>
      <c r="P16" s="86" t="s">
        <v>16</v>
      </c>
      <c r="Q16" s="65">
        <v>0</v>
      </c>
      <c r="R16" s="65">
        <v>0</v>
      </c>
      <c r="S16" s="65">
        <v>0</v>
      </c>
      <c r="T16" s="33" t="s">
        <v>16</v>
      </c>
      <c r="U16" s="86" t="s">
        <v>16</v>
      </c>
      <c r="V16" s="65">
        <v>0</v>
      </c>
      <c r="W16" s="65">
        <v>0</v>
      </c>
      <c r="X16" s="65">
        <f>SUM(V16:W16)</f>
        <v>0</v>
      </c>
      <c r="Y16" s="33" t="s">
        <v>16</v>
      </c>
      <c r="Z16" s="86" t="s">
        <v>16</v>
      </c>
      <c r="AA16" s="65">
        <v>0</v>
      </c>
      <c r="AB16" s="65">
        <v>0</v>
      </c>
      <c r="AC16" s="65">
        <f>SUM(AA16:AB16)</f>
        <v>0</v>
      </c>
      <c r="AD16" s="33" t="s">
        <v>16</v>
      </c>
      <c r="AE16" s="86" t="s">
        <v>16</v>
      </c>
      <c r="AF16" s="65">
        <v>0</v>
      </c>
      <c r="AG16" s="65">
        <v>0</v>
      </c>
      <c r="AH16" s="65">
        <f>SUM(AF16:AG16)</f>
        <v>0</v>
      </c>
      <c r="AI16" s="33" t="s">
        <v>16</v>
      </c>
      <c r="AJ16" s="86" t="s">
        <v>16</v>
      </c>
      <c r="AK16" s="65">
        <v>0</v>
      </c>
      <c r="AL16" s="65">
        <v>0</v>
      </c>
      <c r="AM16" s="65">
        <f>SUM(AK16:AL16)</f>
        <v>0</v>
      </c>
      <c r="AN16" s="33" t="s">
        <v>16</v>
      </c>
      <c r="AO16" s="87" t="s">
        <v>16</v>
      </c>
      <c r="AP16" s="65">
        <v>0</v>
      </c>
      <c r="AQ16" s="65">
        <v>0</v>
      </c>
      <c r="AR16" s="65">
        <v>0</v>
      </c>
      <c r="AS16" s="33" t="s">
        <v>16</v>
      </c>
      <c r="AT16" s="87" t="s">
        <v>16</v>
      </c>
    </row>
    <row r="17" spans="1:46" ht="18" customHeight="1" x14ac:dyDescent="0.3">
      <c r="A17" s="34" t="s">
        <v>293</v>
      </c>
      <c r="B17" s="65">
        <v>1</v>
      </c>
      <c r="C17" s="65">
        <v>2</v>
      </c>
      <c r="D17" s="65">
        <f>SUM(B17:C17)</f>
        <v>3</v>
      </c>
      <c r="E17" s="33">
        <f t="shared" ref="E17:E30" si="23">B17/D17</f>
        <v>0.33333333333333331</v>
      </c>
      <c r="F17" s="86">
        <f t="shared" si="1"/>
        <v>0.66666666666666663</v>
      </c>
      <c r="G17" s="65">
        <v>1</v>
      </c>
      <c r="H17" s="65">
        <v>1</v>
      </c>
      <c r="I17" s="65">
        <f>SUM(G17:H17)</f>
        <v>2</v>
      </c>
      <c r="J17" s="33">
        <f>G17/I17</f>
        <v>0.5</v>
      </c>
      <c r="K17" s="86">
        <f t="shared" si="2"/>
        <v>0.5</v>
      </c>
      <c r="L17" s="65">
        <v>1</v>
      </c>
      <c r="M17" s="65">
        <v>1</v>
      </c>
      <c r="N17" s="65">
        <f>SUM(L17:M17)</f>
        <v>2</v>
      </c>
      <c r="O17" s="33">
        <f>L17/N17</f>
        <v>0.5</v>
      </c>
      <c r="P17" s="86">
        <f t="shared" si="3"/>
        <v>0.5</v>
      </c>
      <c r="Q17" s="65">
        <v>1</v>
      </c>
      <c r="R17" s="65">
        <v>1</v>
      </c>
      <c r="S17" s="65">
        <f>SUM(Q17:R17)</f>
        <v>2</v>
      </c>
      <c r="T17" s="33">
        <f t="shared" ref="T17" si="24">Q17/S17</f>
        <v>0.5</v>
      </c>
      <c r="U17" s="86">
        <f t="shared" si="4"/>
        <v>0.5</v>
      </c>
      <c r="V17" s="65">
        <v>0</v>
      </c>
      <c r="W17" s="65">
        <v>1</v>
      </c>
      <c r="X17" s="65">
        <f>SUM(V17:W17)</f>
        <v>1</v>
      </c>
      <c r="Y17" s="33">
        <f t="shared" ref="Y17" si="25">V17/X17</f>
        <v>0</v>
      </c>
      <c r="Z17" s="86">
        <f t="shared" si="5"/>
        <v>1</v>
      </c>
      <c r="AA17" s="65">
        <v>0</v>
      </c>
      <c r="AB17" s="65">
        <v>1</v>
      </c>
      <c r="AC17" s="65">
        <f>SUM(AA17:AB17)</f>
        <v>1</v>
      </c>
      <c r="AD17" s="33">
        <f t="shared" ref="AD17" si="26">AA17/AC17</f>
        <v>0</v>
      </c>
      <c r="AE17" s="86">
        <f t="shared" si="6"/>
        <v>1</v>
      </c>
      <c r="AF17" s="65">
        <v>0</v>
      </c>
      <c r="AG17" s="65">
        <v>2</v>
      </c>
      <c r="AH17" s="65">
        <f>SUM(AF17:AG17)</f>
        <v>2</v>
      </c>
      <c r="AI17" s="33">
        <f t="shared" ref="AI17" si="27">AF17/AH17</f>
        <v>0</v>
      </c>
      <c r="AJ17" s="86">
        <f t="shared" si="7"/>
        <v>1</v>
      </c>
      <c r="AK17" s="65">
        <v>1</v>
      </c>
      <c r="AL17" s="65">
        <v>1</v>
      </c>
      <c r="AM17" s="65">
        <f>SUM(AK17:AL17)</f>
        <v>2</v>
      </c>
      <c r="AN17" s="33">
        <f t="shared" ref="AN17" si="28">AK17/AM17</f>
        <v>0.5</v>
      </c>
      <c r="AO17" s="87">
        <f t="shared" ref="AO17:AO20" si="29">AL17/AM17</f>
        <v>0.5</v>
      </c>
      <c r="AP17" s="65">
        <v>1</v>
      </c>
      <c r="AQ17" s="65">
        <v>1</v>
      </c>
      <c r="AR17" s="65">
        <v>2</v>
      </c>
      <c r="AS17" s="33">
        <f t="shared" ref="AS17" si="30">AP17/AR17</f>
        <v>0.5</v>
      </c>
      <c r="AT17" s="87">
        <f t="shared" si="9"/>
        <v>0.5</v>
      </c>
    </row>
    <row r="18" spans="1:46" s="25" customFormat="1" ht="18" customHeight="1" x14ac:dyDescent="0.3">
      <c r="A18" s="34" t="s">
        <v>107</v>
      </c>
      <c r="B18" s="104">
        <f>SUM(B14:B17)</f>
        <v>85</v>
      </c>
      <c r="C18" s="104">
        <f>SUM(C14:C17)</f>
        <v>30</v>
      </c>
      <c r="D18" s="104">
        <f>SUM(D14:D17)</f>
        <v>115</v>
      </c>
      <c r="E18" s="105">
        <f t="shared" si="23"/>
        <v>0.73913043478260865</v>
      </c>
      <c r="F18" s="86">
        <f t="shared" si="1"/>
        <v>0.2608695652173913</v>
      </c>
      <c r="G18" s="104">
        <f>SUM(G14:G17)</f>
        <v>100</v>
      </c>
      <c r="H18" s="104">
        <f>SUM(H14:H17)</f>
        <v>36</v>
      </c>
      <c r="I18" s="104">
        <f>SUM(I14:I17)</f>
        <v>136</v>
      </c>
      <c r="J18" s="105">
        <f>G18/I18</f>
        <v>0.73529411764705888</v>
      </c>
      <c r="K18" s="86">
        <f t="shared" si="2"/>
        <v>0.26470588235294118</v>
      </c>
      <c r="L18" s="104">
        <f>SUM(L14:L17)</f>
        <v>106</v>
      </c>
      <c r="M18" s="104">
        <f>SUM(M14:M17)</f>
        <v>45</v>
      </c>
      <c r="N18" s="104">
        <f>SUM(N14:N17)</f>
        <v>151</v>
      </c>
      <c r="O18" s="33">
        <f>L18/N18</f>
        <v>0.70198675496688745</v>
      </c>
      <c r="P18" s="86">
        <f t="shared" si="3"/>
        <v>0.29801324503311261</v>
      </c>
      <c r="Q18" s="104">
        <v>109</v>
      </c>
      <c r="R18" s="104">
        <v>43</v>
      </c>
      <c r="S18" s="104">
        <f>Q18+R18</f>
        <v>152</v>
      </c>
      <c r="T18" s="33">
        <f>Q18/S18</f>
        <v>0.71710526315789469</v>
      </c>
      <c r="U18" s="86">
        <f t="shared" si="4"/>
        <v>0.28289473684210525</v>
      </c>
      <c r="V18" s="104">
        <v>117</v>
      </c>
      <c r="W18" s="104">
        <v>53</v>
      </c>
      <c r="X18" s="104">
        <f>V18+W18</f>
        <v>170</v>
      </c>
      <c r="Y18" s="33">
        <f>V18/X18</f>
        <v>0.68823529411764706</v>
      </c>
      <c r="Z18" s="86">
        <f t="shared" si="5"/>
        <v>0.31176470588235294</v>
      </c>
      <c r="AA18" s="104">
        <v>121</v>
      </c>
      <c r="AB18" s="104">
        <v>56</v>
      </c>
      <c r="AC18" s="104">
        <f>AA18+AB18</f>
        <v>177</v>
      </c>
      <c r="AD18" s="33">
        <f>AA18/AC18</f>
        <v>0.68361581920903958</v>
      </c>
      <c r="AE18" s="86">
        <f t="shared" si="6"/>
        <v>0.31638418079096048</v>
      </c>
      <c r="AF18" s="104">
        <v>113</v>
      </c>
      <c r="AG18" s="104">
        <v>55</v>
      </c>
      <c r="AH18" s="104">
        <f>AF18+AG18</f>
        <v>168</v>
      </c>
      <c r="AI18" s="33">
        <f>AF18/AH18</f>
        <v>0.67261904761904767</v>
      </c>
      <c r="AJ18" s="86">
        <f t="shared" si="7"/>
        <v>0.32738095238095238</v>
      </c>
      <c r="AK18" s="104">
        <f>SUM(AK14:AK17)</f>
        <v>127</v>
      </c>
      <c r="AL18" s="104">
        <f>SUM(AL14:AL17)</f>
        <v>51</v>
      </c>
      <c r="AM18" s="104">
        <f>AK18+AL18</f>
        <v>178</v>
      </c>
      <c r="AN18" s="33">
        <f>AK18/AM18</f>
        <v>0.7134831460674157</v>
      </c>
      <c r="AO18" s="87">
        <f t="shared" si="29"/>
        <v>0.28651685393258425</v>
      </c>
      <c r="AP18" s="104">
        <v>117</v>
      </c>
      <c r="AQ18" s="104">
        <v>53</v>
      </c>
      <c r="AR18" s="104">
        <v>170</v>
      </c>
      <c r="AS18" s="33">
        <f>AP18/AR18</f>
        <v>0.68823529411764706</v>
      </c>
      <c r="AT18" s="87">
        <f t="shared" si="9"/>
        <v>0.31176470588235294</v>
      </c>
    </row>
    <row r="19" spans="1:46" ht="18" customHeight="1" x14ac:dyDescent="0.3">
      <c r="A19" s="34" t="s">
        <v>294</v>
      </c>
      <c r="B19" s="65">
        <v>207</v>
      </c>
      <c r="C19" s="65">
        <v>77</v>
      </c>
      <c r="D19" s="65">
        <f>SUM(B19:C19)</f>
        <v>284</v>
      </c>
      <c r="E19" s="33">
        <f t="shared" si="23"/>
        <v>0.72887323943661975</v>
      </c>
      <c r="F19" s="86">
        <f t="shared" si="1"/>
        <v>0.27112676056338031</v>
      </c>
      <c r="G19" s="65">
        <v>239</v>
      </c>
      <c r="H19" s="65">
        <v>89</v>
      </c>
      <c r="I19" s="65">
        <f>SUM(G19:H19)</f>
        <v>328</v>
      </c>
      <c r="J19" s="33">
        <f>G19/I19</f>
        <v>0.72865853658536583</v>
      </c>
      <c r="K19" s="86">
        <f t="shared" si="2"/>
        <v>0.27134146341463417</v>
      </c>
      <c r="L19" s="65">
        <v>250</v>
      </c>
      <c r="M19" s="65">
        <v>87</v>
      </c>
      <c r="N19" s="65">
        <f>SUM(L19:M19)</f>
        <v>337</v>
      </c>
      <c r="O19" s="33">
        <f>L19/N19</f>
        <v>0.74183976261127593</v>
      </c>
      <c r="P19" s="86">
        <f t="shared" si="3"/>
        <v>0.25816023738872401</v>
      </c>
      <c r="Q19" s="65">
        <v>253</v>
      </c>
      <c r="R19" s="65">
        <v>96</v>
      </c>
      <c r="S19" s="65">
        <f>SUM(Q19:R19)</f>
        <v>349</v>
      </c>
      <c r="T19" s="33">
        <f>Q19/S19</f>
        <v>0.72492836676217765</v>
      </c>
      <c r="U19" s="86">
        <f t="shared" si="4"/>
        <v>0.27507163323782235</v>
      </c>
      <c r="V19" s="65">
        <v>280</v>
      </c>
      <c r="W19" s="65">
        <v>92</v>
      </c>
      <c r="X19" s="65">
        <f>SUM(V19:W19)</f>
        <v>372</v>
      </c>
      <c r="Y19" s="33">
        <f>V19/X19</f>
        <v>0.75268817204301075</v>
      </c>
      <c r="Z19" s="86">
        <f t="shared" si="5"/>
        <v>0.24731182795698925</v>
      </c>
      <c r="AA19" s="65">
        <v>260</v>
      </c>
      <c r="AB19" s="65">
        <v>104</v>
      </c>
      <c r="AC19" s="65">
        <f>SUM(AA19:AB19)</f>
        <v>364</v>
      </c>
      <c r="AD19" s="33">
        <f>AA19/AC19</f>
        <v>0.7142857142857143</v>
      </c>
      <c r="AE19" s="86">
        <f t="shared" si="6"/>
        <v>0.2857142857142857</v>
      </c>
      <c r="AF19" s="65">
        <v>267</v>
      </c>
      <c r="AG19" s="65">
        <v>101</v>
      </c>
      <c r="AH19" s="65">
        <f>SUM(AF19:AG19)</f>
        <v>368</v>
      </c>
      <c r="AI19" s="33">
        <f>AF19/AH19</f>
        <v>0.72554347826086951</v>
      </c>
      <c r="AJ19" s="86">
        <f t="shared" si="7"/>
        <v>0.27445652173913043</v>
      </c>
      <c r="AK19" s="65">
        <v>303</v>
      </c>
      <c r="AL19" s="65">
        <v>101</v>
      </c>
      <c r="AM19" s="65">
        <f>SUM(AK19:AL19)</f>
        <v>404</v>
      </c>
      <c r="AN19" s="33">
        <f>AK19/AM19</f>
        <v>0.75</v>
      </c>
      <c r="AO19" s="87">
        <f t="shared" si="29"/>
        <v>0.25</v>
      </c>
      <c r="AP19" s="65">
        <v>297</v>
      </c>
      <c r="AQ19" s="65">
        <v>115</v>
      </c>
      <c r="AR19" s="65">
        <v>412</v>
      </c>
      <c r="AS19" s="33">
        <f>AP19/AR19</f>
        <v>0.720873786407767</v>
      </c>
      <c r="AT19" s="87">
        <f t="shared" si="9"/>
        <v>0.279126213592233</v>
      </c>
    </row>
    <row r="20" spans="1:46" ht="18" customHeight="1" x14ac:dyDescent="0.3">
      <c r="A20" s="34" t="s">
        <v>295</v>
      </c>
      <c r="B20" s="65">
        <v>379</v>
      </c>
      <c r="C20" s="65">
        <v>77</v>
      </c>
      <c r="D20" s="65">
        <f>SUM(B20:C20)</f>
        <v>456</v>
      </c>
      <c r="E20" s="33">
        <f t="shared" si="23"/>
        <v>0.83114035087719296</v>
      </c>
      <c r="F20" s="86">
        <f t="shared" si="1"/>
        <v>0.16885964912280702</v>
      </c>
      <c r="G20" s="65">
        <v>385</v>
      </c>
      <c r="H20" s="65">
        <v>81</v>
      </c>
      <c r="I20" s="65">
        <f>SUM(G20:H20)</f>
        <v>466</v>
      </c>
      <c r="J20" s="33">
        <f>G20/I20</f>
        <v>0.82618025751072965</v>
      </c>
      <c r="K20" s="86">
        <f t="shared" si="2"/>
        <v>0.17381974248927037</v>
      </c>
      <c r="L20" s="65">
        <v>396</v>
      </c>
      <c r="M20" s="65">
        <v>86</v>
      </c>
      <c r="N20" s="65">
        <f>SUM(L20:M20)</f>
        <v>482</v>
      </c>
      <c r="O20" s="33">
        <f>L20/N20</f>
        <v>0.82157676348547715</v>
      </c>
      <c r="P20" s="86">
        <f t="shared" si="3"/>
        <v>0.17842323651452283</v>
      </c>
      <c r="Q20" s="65">
        <v>365</v>
      </c>
      <c r="R20" s="65">
        <v>94</v>
      </c>
      <c r="S20" s="65">
        <f>SUM(Q20:R20)</f>
        <v>459</v>
      </c>
      <c r="T20" s="33">
        <f t="shared" ref="T20" si="31">Q20/S20</f>
        <v>0.79520697167755994</v>
      </c>
      <c r="U20" s="86">
        <f t="shared" si="4"/>
        <v>0.20479302832244009</v>
      </c>
      <c r="V20" s="65">
        <v>350</v>
      </c>
      <c r="W20" s="65">
        <v>96</v>
      </c>
      <c r="X20" s="65">
        <f>SUM(V20:W20)</f>
        <v>446</v>
      </c>
      <c r="Y20" s="33">
        <f t="shared" ref="Y20" si="32">V20/X20</f>
        <v>0.7847533632286996</v>
      </c>
      <c r="Z20" s="86">
        <f t="shared" si="5"/>
        <v>0.21524663677130046</v>
      </c>
      <c r="AA20" s="65">
        <v>345</v>
      </c>
      <c r="AB20" s="65">
        <v>82</v>
      </c>
      <c r="AC20" s="65">
        <f>SUM(AA20:AB20)</f>
        <v>427</v>
      </c>
      <c r="AD20" s="33">
        <f t="shared" ref="AD20" si="33">AA20/AC20</f>
        <v>0.80796252927400469</v>
      </c>
      <c r="AE20" s="86">
        <f t="shared" si="6"/>
        <v>0.19203747072599531</v>
      </c>
      <c r="AF20" s="65">
        <v>333</v>
      </c>
      <c r="AG20" s="65">
        <v>83</v>
      </c>
      <c r="AH20" s="65">
        <f>SUM(AF20:AG20)</f>
        <v>416</v>
      </c>
      <c r="AI20" s="33">
        <f t="shared" ref="AI20" si="34">AF20/AH20</f>
        <v>0.80048076923076927</v>
      </c>
      <c r="AJ20" s="86">
        <f t="shared" si="7"/>
        <v>0.19951923076923078</v>
      </c>
      <c r="AK20" s="65">
        <v>349</v>
      </c>
      <c r="AL20" s="65">
        <v>83</v>
      </c>
      <c r="AM20" s="65">
        <f>SUM(AK20:AL20)</f>
        <v>432</v>
      </c>
      <c r="AN20" s="33">
        <f t="shared" ref="AN20" si="35">AK20/AM20</f>
        <v>0.80787037037037035</v>
      </c>
      <c r="AO20" s="87">
        <f t="shared" si="29"/>
        <v>0.19212962962962962</v>
      </c>
      <c r="AP20" s="65">
        <v>369</v>
      </c>
      <c r="AQ20" s="65">
        <v>88</v>
      </c>
      <c r="AR20" s="65">
        <v>457</v>
      </c>
      <c r="AS20" s="33">
        <f t="shared" ref="AS20" si="36">AP20/AR20</f>
        <v>0.80743982494529543</v>
      </c>
      <c r="AT20" s="87">
        <f t="shared" si="9"/>
        <v>0.1925601750547046</v>
      </c>
    </row>
    <row r="21" spans="1:46" ht="18" customHeight="1" x14ac:dyDescent="0.3">
      <c r="A21" s="34" t="s">
        <v>296</v>
      </c>
      <c r="B21" s="65">
        <v>1</v>
      </c>
      <c r="C21" s="65">
        <v>0</v>
      </c>
      <c r="D21" s="65">
        <f>SUM(B21:C21)</f>
        <v>1</v>
      </c>
      <c r="E21" s="33">
        <f t="shared" si="23"/>
        <v>1</v>
      </c>
      <c r="F21" s="86">
        <f t="shared" si="1"/>
        <v>0</v>
      </c>
      <c r="G21" s="65">
        <v>0</v>
      </c>
      <c r="H21" s="65">
        <v>0</v>
      </c>
      <c r="I21" s="65">
        <f>SUM(G21:H21)</f>
        <v>0</v>
      </c>
      <c r="J21" s="33" t="s">
        <v>16</v>
      </c>
      <c r="K21" s="86" t="s">
        <v>16</v>
      </c>
      <c r="L21" s="65">
        <v>0</v>
      </c>
      <c r="M21" s="65">
        <v>0</v>
      </c>
      <c r="N21" s="65">
        <f>SUM(L21:M21)</f>
        <v>0</v>
      </c>
      <c r="O21" s="33" t="s">
        <v>16</v>
      </c>
      <c r="P21" s="86" t="s">
        <v>16</v>
      </c>
      <c r="Q21" s="65">
        <v>0</v>
      </c>
      <c r="R21" s="65">
        <v>0</v>
      </c>
      <c r="S21" s="65">
        <f>SUM(Q21:R21)</f>
        <v>0</v>
      </c>
      <c r="T21" s="33" t="s">
        <v>16</v>
      </c>
      <c r="U21" s="86" t="s">
        <v>16</v>
      </c>
      <c r="V21" s="65">
        <v>0</v>
      </c>
      <c r="W21" s="65">
        <v>0</v>
      </c>
      <c r="X21" s="65">
        <f>SUM(V21:W21)</f>
        <v>0</v>
      </c>
      <c r="Y21" s="33" t="s">
        <v>16</v>
      </c>
      <c r="Z21" s="86" t="s">
        <v>16</v>
      </c>
      <c r="AA21" s="65">
        <v>0</v>
      </c>
      <c r="AB21" s="65">
        <v>0</v>
      </c>
      <c r="AC21" s="65">
        <f>SUM(AA21:AB21)</f>
        <v>0</v>
      </c>
      <c r="AD21" s="33" t="s">
        <v>16</v>
      </c>
      <c r="AE21" s="86" t="s">
        <v>16</v>
      </c>
      <c r="AF21" s="65">
        <v>0</v>
      </c>
      <c r="AG21" s="65">
        <v>0</v>
      </c>
      <c r="AH21" s="65">
        <f>SUM(AF21:AG21)</f>
        <v>0</v>
      </c>
      <c r="AI21" s="33" t="s">
        <v>16</v>
      </c>
      <c r="AJ21" s="86" t="s">
        <v>16</v>
      </c>
      <c r="AK21" s="65">
        <v>0</v>
      </c>
      <c r="AL21" s="65">
        <v>0</v>
      </c>
      <c r="AM21" s="65">
        <f>SUM(AK21:AL21)</f>
        <v>0</v>
      </c>
      <c r="AN21" s="33" t="s">
        <v>16</v>
      </c>
      <c r="AO21" s="87" t="s">
        <v>16</v>
      </c>
      <c r="AP21" s="65">
        <v>0</v>
      </c>
      <c r="AQ21" s="65">
        <v>0</v>
      </c>
      <c r="AR21" s="65">
        <v>0</v>
      </c>
      <c r="AS21" s="33" t="s">
        <v>16</v>
      </c>
      <c r="AT21" s="87" t="s">
        <v>16</v>
      </c>
    </row>
    <row r="22" spans="1:46" ht="18" customHeight="1" x14ac:dyDescent="0.3">
      <c r="A22" s="34" t="s">
        <v>297</v>
      </c>
      <c r="B22" s="65">
        <v>5</v>
      </c>
      <c r="C22" s="65">
        <v>31</v>
      </c>
      <c r="D22" s="65">
        <f>SUM(B22:C22)</f>
        <v>36</v>
      </c>
      <c r="E22" s="33">
        <f t="shared" si="23"/>
        <v>0.1388888888888889</v>
      </c>
      <c r="F22" s="86">
        <f t="shared" si="1"/>
        <v>0.86111111111111116</v>
      </c>
      <c r="G22" s="65">
        <v>4</v>
      </c>
      <c r="H22" s="65">
        <v>31</v>
      </c>
      <c r="I22" s="65">
        <f>SUM(G22:H22)</f>
        <v>35</v>
      </c>
      <c r="J22" s="33">
        <f t="shared" ref="J22:J30" si="37">G22/I22</f>
        <v>0.11428571428571428</v>
      </c>
      <c r="K22" s="86">
        <f t="shared" si="2"/>
        <v>0.88571428571428568</v>
      </c>
      <c r="L22" s="65">
        <v>4</v>
      </c>
      <c r="M22" s="65">
        <v>30</v>
      </c>
      <c r="N22" s="65">
        <f>SUM(L22:M22)</f>
        <v>34</v>
      </c>
      <c r="O22" s="33">
        <f t="shared" ref="O22:O30" si="38">L22/N22</f>
        <v>0.11764705882352941</v>
      </c>
      <c r="P22" s="86">
        <f t="shared" si="3"/>
        <v>0.88235294117647056</v>
      </c>
      <c r="Q22" s="65">
        <v>5</v>
      </c>
      <c r="R22" s="65">
        <v>28</v>
      </c>
      <c r="S22" s="65">
        <f>SUM(Q22:R22)</f>
        <v>33</v>
      </c>
      <c r="T22" s="33">
        <f t="shared" ref="T22" si="39">Q22/S22</f>
        <v>0.15151515151515152</v>
      </c>
      <c r="U22" s="86">
        <f t="shared" si="4"/>
        <v>0.84848484848484851</v>
      </c>
      <c r="V22" s="65">
        <v>4</v>
      </c>
      <c r="W22" s="65">
        <v>29</v>
      </c>
      <c r="X22" s="65">
        <f>SUM(V22:W22)</f>
        <v>33</v>
      </c>
      <c r="Y22" s="33">
        <f t="shared" ref="Y22" si="40">V22/X22</f>
        <v>0.12121212121212122</v>
      </c>
      <c r="Z22" s="86">
        <f t="shared" si="5"/>
        <v>0.87878787878787878</v>
      </c>
      <c r="AA22" s="65">
        <v>4</v>
      </c>
      <c r="AB22" s="65">
        <v>28</v>
      </c>
      <c r="AC22" s="65">
        <f>SUM(AA22:AB22)</f>
        <v>32</v>
      </c>
      <c r="AD22" s="33">
        <f t="shared" ref="AD22" si="41">AA22/AC22</f>
        <v>0.125</v>
      </c>
      <c r="AE22" s="86">
        <f t="shared" si="6"/>
        <v>0.875</v>
      </c>
      <c r="AF22" s="65">
        <v>4</v>
      </c>
      <c r="AG22" s="65">
        <v>28</v>
      </c>
      <c r="AH22" s="65">
        <f>SUM(AF22:AG22)</f>
        <v>32</v>
      </c>
      <c r="AI22" s="33">
        <f t="shared" ref="AI22" si="42">AF22/AH22</f>
        <v>0.125</v>
      </c>
      <c r="AJ22" s="86">
        <f t="shared" si="7"/>
        <v>0.875</v>
      </c>
      <c r="AK22" s="65">
        <v>5</v>
      </c>
      <c r="AL22" s="65">
        <v>29</v>
      </c>
      <c r="AM22" s="65">
        <f>SUM(AK22:AL22)</f>
        <v>34</v>
      </c>
      <c r="AN22" s="33">
        <f t="shared" ref="AN22:AN30" si="43">AK22/AM22</f>
        <v>0.14705882352941177</v>
      </c>
      <c r="AO22" s="87">
        <f t="shared" ref="AO22:AO30" si="44">AL22/AM22</f>
        <v>0.8529411764705882</v>
      </c>
      <c r="AP22" s="65">
        <v>5</v>
      </c>
      <c r="AQ22" s="65">
        <v>29</v>
      </c>
      <c r="AR22" s="65">
        <v>34</v>
      </c>
      <c r="AS22" s="33">
        <f t="shared" ref="AS22" si="45">AP22/AR22</f>
        <v>0.14705882352941177</v>
      </c>
      <c r="AT22" s="87">
        <f t="shared" si="9"/>
        <v>0.8529411764705882</v>
      </c>
    </row>
    <row r="23" spans="1:46" s="25" customFormat="1" ht="18" customHeight="1" x14ac:dyDescent="0.3">
      <c r="A23" s="34" t="s">
        <v>112</v>
      </c>
      <c r="B23" s="104">
        <f>SUM(B19:B22)</f>
        <v>592</v>
      </c>
      <c r="C23" s="104">
        <f>SUM(C19:C22)</f>
        <v>185</v>
      </c>
      <c r="D23" s="104">
        <f>SUM(D19:D22)</f>
        <v>777</v>
      </c>
      <c r="E23" s="105">
        <f t="shared" si="23"/>
        <v>0.76190476190476186</v>
      </c>
      <c r="F23" s="86">
        <f t="shared" si="1"/>
        <v>0.23809523809523808</v>
      </c>
      <c r="G23" s="104">
        <f>SUM(G19:G22)</f>
        <v>628</v>
      </c>
      <c r="H23" s="104">
        <f>SUM(H19:H22)</f>
        <v>201</v>
      </c>
      <c r="I23" s="104">
        <f>SUM(I19:I22)</f>
        <v>829</v>
      </c>
      <c r="J23" s="105">
        <f t="shared" si="37"/>
        <v>0.75753920386007234</v>
      </c>
      <c r="K23" s="86">
        <f t="shared" si="2"/>
        <v>0.24246079613992763</v>
      </c>
      <c r="L23" s="104">
        <f>SUM(L19:L22)</f>
        <v>650</v>
      </c>
      <c r="M23" s="104">
        <f>SUM(M19:M22)</f>
        <v>203</v>
      </c>
      <c r="N23" s="104">
        <f>SUM(N19:N22)</f>
        <v>853</v>
      </c>
      <c r="O23" s="33">
        <f t="shared" si="38"/>
        <v>0.7620164126611958</v>
      </c>
      <c r="P23" s="86">
        <f t="shared" si="3"/>
        <v>0.23798358733880423</v>
      </c>
      <c r="Q23" s="104">
        <v>620</v>
      </c>
      <c r="R23" s="104">
        <v>218</v>
      </c>
      <c r="S23" s="104">
        <f>Q23+R23</f>
        <v>838</v>
      </c>
      <c r="T23" s="33">
        <f t="shared" ref="T23:T29" si="46">Q23/S23</f>
        <v>0.73985680190930792</v>
      </c>
      <c r="U23" s="86">
        <f t="shared" si="4"/>
        <v>0.26014319809069214</v>
      </c>
      <c r="V23" s="104">
        <v>630</v>
      </c>
      <c r="W23" s="104">
        <v>217</v>
      </c>
      <c r="X23" s="104">
        <f>V23+W23</f>
        <v>847</v>
      </c>
      <c r="Y23" s="33">
        <f t="shared" ref="Y23:Y29" si="47">V23/X23</f>
        <v>0.74380165289256195</v>
      </c>
      <c r="Z23" s="86">
        <f t="shared" si="5"/>
        <v>0.256198347107438</v>
      </c>
      <c r="AA23" s="104">
        <v>606</v>
      </c>
      <c r="AB23" s="104">
        <v>214</v>
      </c>
      <c r="AC23" s="104">
        <f>AA23+AB23</f>
        <v>820</v>
      </c>
      <c r="AD23" s="33">
        <f t="shared" ref="AD23:AD29" si="48">AA23/AC23</f>
        <v>0.73902439024390243</v>
      </c>
      <c r="AE23" s="86">
        <f t="shared" si="6"/>
        <v>0.26097560975609757</v>
      </c>
      <c r="AF23" s="104">
        <v>603</v>
      </c>
      <c r="AG23" s="104">
        <v>212</v>
      </c>
      <c r="AH23" s="104">
        <f>AF23+AG23</f>
        <v>815</v>
      </c>
      <c r="AI23" s="33">
        <f t="shared" ref="AI23:AI29" si="49">AF23/AH23</f>
        <v>0.73987730061349688</v>
      </c>
      <c r="AJ23" s="86">
        <f t="shared" si="7"/>
        <v>0.26012269938650306</v>
      </c>
      <c r="AK23" s="104">
        <v>656</v>
      </c>
      <c r="AL23" s="104">
        <v>212</v>
      </c>
      <c r="AM23" s="104">
        <f>AK23+AL23</f>
        <v>868</v>
      </c>
      <c r="AN23" s="33">
        <f t="shared" si="43"/>
        <v>0.75576036866359442</v>
      </c>
      <c r="AO23" s="87">
        <f t="shared" si="44"/>
        <v>0.24423963133640553</v>
      </c>
      <c r="AP23" s="104">
        <v>669</v>
      </c>
      <c r="AQ23" s="104">
        <v>231</v>
      </c>
      <c r="AR23" s="104">
        <v>900</v>
      </c>
      <c r="AS23" s="33">
        <f t="shared" ref="AS23:AS29" si="50">AP23/AR23</f>
        <v>0.74333333333333329</v>
      </c>
      <c r="AT23" s="87">
        <f t="shared" si="9"/>
        <v>0.25666666666666665</v>
      </c>
    </row>
    <row r="24" spans="1:46" ht="18" customHeight="1" x14ac:dyDescent="0.3">
      <c r="A24" s="34" t="s">
        <v>298</v>
      </c>
      <c r="B24" s="65">
        <v>56</v>
      </c>
      <c r="C24" s="65">
        <v>11</v>
      </c>
      <c r="D24" s="65">
        <f>SUM(B24:C24)</f>
        <v>67</v>
      </c>
      <c r="E24" s="33">
        <f t="shared" si="23"/>
        <v>0.83582089552238803</v>
      </c>
      <c r="F24" s="86">
        <f t="shared" si="1"/>
        <v>0.16417910447761194</v>
      </c>
      <c r="G24" s="65">
        <v>55</v>
      </c>
      <c r="H24" s="65">
        <v>12</v>
      </c>
      <c r="I24" s="65">
        <f>SUM(G24:H24)</f>
        <v>67</v>
      </c>
      <c r="J24" s="33">
        <f t="shared" si="37"/>
        <v>0.82089552238805974</v>
      </c>
      <c r="K24" s="86">
        <f t="shared" si="2"/>
        <v>0.17910447761194029</v>
      </c>
      <c r="L24" s="65">
        <v>65</v>
      </c>
      <c r="M24" s="65">
        <v>13</v>
      </c>
      <c r="N24" s="65">
        <f>SUM(L24:M24)</f>
        <v>78</v>
      </c>
      <c r="O24" s="33">
        <f t="shared" si="38"/>
        <v>0.83333333333333337</v>
      </c>
      <c r="P24" s="86">
        <f t="shared" si="3"/>
        <v>0.16666666666666666</v>
      </c>
      <c r="Q24" s="65">
        <v>62</v>
      </c>
      <c r="R24" s="65">
        <v>19</v>
      </c>
      <c r="S24" s="65">
        <f>SUM(Q24:R24)</f>
        <v>81</v>
      </c>
      <c r="T24" s="33">
        <f t="shared" si="46"/>
        <v>0.76543209876543206</v>
      </c>
      <c r="U24" s="86">
        <f t="shared" si="4"/>
        <v>0.23456790123456789</v>
      </c>
      <c r="V24" s="65">
        <v>66</v>
      </c>
      <c r="W24" s="65">
        <v>18</v>
      </c>
      <c r="X24" s="65">
        <v>84</v>
      </c>
      <c r="Y24" s="33">
        <f t="shared" si="47"/>
        <v>0.7857142857142857</v>
      </c>
      <c r="Z24" s="86">
        <f t="shared" si="5"/>
        <v>0.21428571428571427</v>
      </c>
      <c r="AA24" s="65">
        <v>64</v>
      </c>
      <c r="AB24" s="65">
        <v>16</v>
      </c>
      <c r="AC24" s="65">
        <f>SUM(AA24:AB24)</f>
        <v>80</v>
      </c>
      <c r="AD24" s="33">
        <f t="shared" si="48"/>
        <v>0.8</v>
      </c>
      <c r="AE24" s="86">
        <f t="shared" si="6"/>
        <v>0.2</v>
      </c>
      <c r="AF24" s="65">
        <v>70</v>
      </c>
      <c r="AG24" s="65">
        <v>16</v>
      </c>
      <c r="AH24" s="65">
        <f>SUM(AF24:AG24)</f>
        <v>86</v>
      </c>
      <c r="AI24" s="33">
        <f t="shared" si="49"/>
        <v>0.81395348837209303</v>
      </c>
      <c r="AJ24" s="86">
        <f t="shared" si="7"/>
        <v>0.18604651162790697</v>
      </c>
      <c r="AK24" s="65">
        <v>67</v>
      </c>
      <c r="AL24" s="65">
        <v>20</v>
      </c>
      <c r="AM24" s="65">
        <f>SUM(AK24:AL24)</f>
        <v>87</v>
      </c>
      <c r="AN24" s="33">
        <f t="shared" si="43"/>
        <v>0.77011494252873558</v>
      </c>
      <c r="AO24" s="87">
        <f t="shared" si="44"/>
        <v>0.22988505747126436</v>
      </c>
      <c r="AP24" s="65">
        <v>67</v>
      </c>
      <c r="AQ24" s="65">
        <v>18</v>
      </c>
      <c r="AR24" s="65">
        <v>85</v>
      </c>
      <c r="AS24" s="33">
        <f t="shared" si="50"/>
        <v>0.78823529411764703</v>
      </c>
      <c r="AT24" s="87">
        <f t="shared" si="9"/>
        <v>0.21176470588235294</v>
      </c>
    </row>
    <row r="25" spans="1:46" ht="18" customHeight="1" x14ac:dyDescent="0.3">
      <c r="A25" s="34" t="s">
        <v>299</v>
      </c>
      <c r="B25" s="65">
        <v>136</v>
      </c>
      <c r="C25" s="65">
        <v>48</v>
      </c>
      <c r="D25" s="65">
        <f>SUM(B25:C25)</f>
        <v>184</v>
      </c>
      <c r="E25" s="33">
        <f t="shared" si="23"/>
        <v>0.73913043478260865</v>
      </c>
      <c r="F25" s="86">
        <f t="shared" si="1"/>
        <v>0.2608695652173913</v>
      </c>
      <c r="G25" s="65">
        <v>139</v>
      </c>
      <c r="H25" s="65">
        <v>48</v>
      </c>
      <c r="I25" s="65">
        <f>SUM(G25:H25)</f>
        <v>187</v>
      </c>
      <c r="J25" s="33">
        <f t="shared" si="37"/>
        <v>0.74331550802139035</v>
      </c>
      <c r="K25" s="86">
        <f t="shared" si="2"/>
        <v>0.25668449197860965</v>
      </c>
      <c r="L25" s="65">
        <v>153</v>
      </c>
      <c r="M25" s="65">
        <v>42</v>
      </c>
      <c r="N25" s="65">
        <f>SUM(L25:M25)</f>
        <v>195</v>
      </c>
      <c r="O25" s="33">
        <f t="shared" si="38"/>
        <v>0.7846153846153846</v>
      </c>
      <c r="P25" s="86">
        <f t="shared" si="3"/>
        <v>0.2153846153846154</v>
      </c>
      <c r="Q25" s="65">
        <v>150</v>
      </c>
      <c r="R25" s="65">
        <v>38</v>
      </c>
      <c r="S25" s="65">
        <v>188</v>
      </c>
      <c r="T25" s="33">
        <f t="shared" si="46"/>
        <v>0.7978723404255319</v>
      </c>
      <c r="U25" s="86">
        <f t="shared" si="4"/>
        <v>0.20212765957446807</v>
      </c>
      <c r="V25" s="65">
        <v>149</v>
      </c>
      <c r="W25" s="65">
        <v>38</v>
      </c>
      <c r="X25" s="65">
        <v>187</v>
      </c>
      <c r="Y25" s="33">
        <f t="shared" si="47"/>
        <v>0.79679144385026734</v>
      </c>
      <c r="Z25" s="86">
        <f t="shared" si="5"/>
        <v>0.20320855614973263</v>
      </c>
      <c r="AA25" s="65">
        <v>159</v>
      </c>
      <c r="AB25" s="65">
        <v>41</v>
      </c>
      <c r="AC25" s="65">
        <f>SUM(AA25:AB25)</f>
        <v>200</v>
      </c>
      <c r="AD25" s="33">
        <f t="shared" si="48"/>
        <v>0.79500000000000004</v>
      </c>
      <c r="AE25" s="86">
        <f t="shared" si="6"/>
        <v>0.20499999999999999</v>
      </c>
      <c r="AF25" s="65">
        <v>167</v>
      </c>
      <c r="AG25" s="65">
        <v>43</v>
      </c>
      <c r="AH25" s="65">
        <f>SUM(AF25:AG25)</f>
        <v>210</v>
      </c>
      <c r="AI25" s="33">
        <f t="shared" si="49"/>
        <v>0.79523809523809519</v>
      </c>
      <c r="AJ25" s="86">
        <f t="shared" si="7"/>
        <v>0.20476190476190476</v>
      </c>
      <c r="AK25" s="65">
        <v>186</v>
      </c>
      <c r="AL25" s="65">
        <v>48</v>
      </c>
      <c r="AM25" s="65">
        <f>SUM(AK25:AL25)</f>
        <v>234</v>
      </c>
      <c r="AN25" s="33">
        <f t="shared" si="43"/>
        <v>0.79487179487179482</v>
      </c>
      <c r="AO25" s="87">
        <f t="shared" si="44"/>
        <v>0.20512820512820512</v>
      </c>
      <c r="AP25" s="65">
        <v>177</v>
      </c>
      <c r="AQ25" s="65">
        <v>41</v>
      </c>
      <c r="AR25" s="65">
        <v>218</v>
      </c>
      <c r="AS25" s="33">
        <f t="shared" si="50"/>
        <v>0.81192660550458717</v>
      </c>
      <c r="AT25" s="87">
        <f t="shared" si="9"/>
        <v>0.18807339449541285</v>
      </c>
    </row>
    <row r="26" spans="1:46" ht="18" customHeight="1" x14ac:dyDescent="0.3">
      <c r="A26" s="34" t="s">
        <v>300</v>
      </c>
      <c r="B26" s="65">
        <v>3</v>
      </c>
      <c r="C26" s="65">
        <v>0</v>
      </c>
      <c r="D26" s="65">
        <f>SUM(B26:C26)</f>
        <v>3</v>
      </c>
      <c r="E26" s="33">
        <f t="shared" si="23"/>
        <v>1</v>
      </c>
      <c r="F26" s="86">
        <f t="shared" si="1"/>
        <v>0</v>
      </c>
      <c r="G26" s="65">
        <v>3</v>
      </c>
      <c r="H26" s="65">
        <v>0</v>
      </c>
      <c r="I26" s="65">
        <f>SUM(G26:H26)</f>
        <v>3</v>
      </c>
      <c r="J26" s="33">
        <f t="shared" si="37"/>
        <v>1</v>
      </c>
      <c r="K26" s="86">
        <f t="shared" si="2"/>
        <v>0</v>
      </c>
      <c r="L26" s="65">
        <v>3</v>
      </c>
      <c r="M26" s="65">
        <v>0</v>
      </c>
      <c r="N26" s="65">
        <f>SUM(L26:M26)</f>
        <v>3</v>
      </c>
      <c r="O26" s="33">
        <f t="shared" si="38"/>
        <v>1</v>
      </c>
      <c r="P26" s="86">
        <f t="shared" si="3"/>
        <v>0</v>
      </c>
      <c r="Q26" s="65">
        <v>3</v>
      </c>
      <c r="R26" s="65">
        <v>0</v>
      </c>
      <c r="S26" s="65">
        <f>SUM(Q26:R26)</f>
        <v>3</v>
      </c>
      <c r="T26" s="33">
        <f t="shared" si="46"/>
        <v>1</v>
      </c>
      <c r="U26" s="86">
        <f t="shared" si="4"/>
        <v>0</v>
      </c>
      <c r="V26" s="65">
        <v>2</v>
      </c>
      <c r="W26" s="65">
        <v>0</v>
      </c>
      <c r="X26" s="65">
        <f>SUM(V26:W26)</f>
        <v>2</v>
      </c>
      <c r="Y26" s="33">
        <f t="shared" si="47"/>
        <v>1</v>
      </c>
      <c r="Z26" s="86">
        <f t="shared" si="5"/>
        <v>0</v>
      </c>
      <c r="AA26" s="65">
        <v>2</v>
      </c>
      <c r="AB26" s="65">
        <v>0</v>
      </c>
      <c r="AC26" s="65">
        <f>SUM(AA26:AB26)</f>
        <v>2</v>
      </c>
      <c r="AD26" s="33">
        <f t="shared" si="48"/>
        <v>1</v>
      </c>
      <c r="AE26" s="86">
        <f t="shared" si="6"/>
        <v>0</v>
      </c>
      <c r="AF26" s="65">
        <v>3</v>
      </c>
      <c r="AG26" s="65">
        <v>0</v>
      </c>
      <c r="AH26" s="65">
        <f>SUM(AF26:AG26)</f>
        <v>3</v>
      </c>
      <c r="AI26" s="33">
        <f t="shared" si="49"/>
        <v>1</v>
      </c>
      <c r="AJ26" s="86">
        <f t="shared" si="7"/>
        <v>0</v>
      </c>
      <c r="AK26" s="65">
        <v>1</v>
      </c>
      <c r="AL26" s="65">
        <v>0</v>
      </c>
      <c r="AM26" s="65">
        <f>SUM(AK26:AL26)</f>
        <v>1</v>
      </c>
      <c r="AN26" s="33">
        <f t="shared" si="43"/>
        <v>1</v>
      </c>
      <c r="AO26" s="87">
        <f t="shared" si="44"/>
        <v>0</v>
      </c>
      <c r="AP26" s="65">
        <v>1</v>
      </c>
      <c r="AQ26" s="65">
        <v>0</v>
      </c>
      <c r="AR26" s="65">
        <v>1</v>
      </c>
      <c r="AS26" s="33">
        <f t="shared" si="50"/>
        <v>1</v>
      </c>
      <c r="AT26" s="87">
        <f t="shared" si="9"/>
        <v>0</v>
      </c>
    </row>
    <row r="27" spans="1:46" ht="18" customHeight="1" x14ac:dyDescent="0.3">
      <c r="A27" s="34" t="s">
        <v>301</v>
      </c>
      <c r="B27" s="65">
        <v>5</v>
      </c>
      <c r="C27" s="65">
        <v>17</v>
      </c>
      <c r="D27" s="65">
        <f>SUM(B27:C27)</f>
        <v>22</v>
      </c>
      <c r="E27" s="33">
        <f t="shared" si="23"/>
        <v>0.22727272727272727</v>
      </c>
      <c r="F27" s="86">
        <f t="shared" si="1"/>
        <v>0.77272727272727271</v>
      </c>
      <c r="G27" s="65">
        <v>5</v>
      </c>
      <c r="H27" s="65">
        <v>19</v>
      </c>
      <c r="I27" s="65">
        <f>SUM(G27:H27)</f>
        <v>24</v>
      </c>
      <c r="J27" s="33">
        <f t="shared" si="37"/>
        <v>0.20833333333333334</v>
      </c>
      <c r="K27" s="86">
        <f t="shared" si="2"/>
        <v>0.79166666666666663</v>
      </c>
      <c r="L27" s="65">
        <v>7</v>
      </c>
      <c r="M27" s="65">
        <v>18</v>
      </c>
      <c r="N27" s="65">
        <f>SUM(L27:M27)</f>
        <v>25</v>
      </c>
      <c r="O27" s="33">
        <f t="shared" si="38"/>
        <v>0.28000000000000003</v>
      </c>
      <c r="P27" s="86">
        <f t="shared" si="3"/>
        <v>0.72</v>
      </c>
      <c r="Q27" s="65">
        <v>9</v>
      </c>
      <c r="R27" s="65">
        <v>18</v>
      </c>
      <c r="S27" s="65">
        <f>SUM(Q27:R27)</f>
        <v>27</v>
      </c>
      <c r="T27" s="33">
        <f t="shared" si="46"/>
        <v>0.33333333333333331</v>
      </c>
      <c r="U27" s="86">
        <f t="shared" si="4"/>
        <v>0.66666666666666663</v>
      </c>
      <c r="V27" s="65">
        <v>8</v>
      </c>
      <c r="W27" s="65">
        <v>17</v>
      </c>
      <c r="X27" s="65">
        <f>SUM(V27:W27)</f>
        <v>25</v>
      </c>
      <c r="Y27" s="33">
        <f t="shared" si="47"/>
        <v>0.32</v>
      </c>
      <c r="Z27" s="86">
        <f t="shared" si="5"/>
        <v>0.68</v>
      </c>
      <c r="AA27" s="65">
        <v>10</v>
      </c>
      <c r="AB27" s="65">
        <v>18</v>
      </c>
      <c r="AC27" s="65">
        <f>SUM(AA27:AB27)</f>
        <v>28</v>
      </c>
      <c r="AD27" s="33">
        <f t="shared" si="48"/>
        <v>0.35714285714285715</v>
      </c>
      <c r="AE27" s="86">
        <f t="shared" si="6"/>
        <v>0.6428571428571429</v>
      </c>
      <c r="AF27" s="65">
        <v>10</v>
      </c>
      <c r="AG27" s="65">
        <v>20</v>
      </c>
      <c r="AH27" s="65">
        <f>SUM(AF27:AG27)</f>
        <v>30</v>
      </c>
      <c r="AI27" s="33">
        <f t="shared" si="49"/>
        <v>0.33333333333333331</v>
      </c>
      <c r="AJ27" s="86">
        <f t="shared" si="7"/>
        <v>0.66666666666666663</v>
      </c>
      <c r="AK27" s="65">
        <v>7</v>
      </c>
      <c r="AL27" s="65">
        <v>16</v>
      </c>
      <c r="AM27" s="65">
        <f>SUM(AK27:AL27)</f>
        <v>23</v>
      </c>
      <c r="AN27" s="33">
        <f t="shared" si="43"/>
        <v>0.30434782608695654</v>
      </c>
      <c r="AO27" s="87">
        <f t="shared" si="44"/>
        <v>0.69565217391304346</v>
      </c>
      <c r="AP27" s="65">
        <v>6</v>
      </c>
      <c r="AQ27" s="65">
        <v>12</v>
      </c>
      <c r="AR27" s="65">
        <v>18</v>
      </c>
      <c r="AS27" s="33">
        <f t="shared" si="50"/>
        <v>0.33333333333333331</v>
      </c>
      <c r="AT27" s="87">
        <f t="shared" si="9"/>
        <v>0.66666666666666663</v>
      </c>
    </row>
    <row r="28" spans="1:46" s="25" customFormat="1" ht="18" customHeight="1" x14ac:dyDescent="0.3">
      <c r="A28" s="34" t="s">
        <v>118</v>
      </c>
      <c r="B28" s="104">
        <f>SUM(B24:B27)</f>
        <v>200</v>
      </c>
      <c r="C28" s="104">
        <f>SUM(C24:C27)</f>
        <v>76</v>
      </c>
      <c r="D28" s="104">
        <f>SUM(D24:D27)</f>
        <v>276</v>
      </c>
      <c r="E28" s="105">
        <f t="shared" si="23"/>
        <v>0.72463768115942029</v>
      </c>
      <c r="F28" s="86">
        <f t="shared" si="1"/>
        <v>0.27536231884057971</v>
      </c>
      <c r="G28" s="104">
        <f>SUM(G24:G27)</f>
        <v>202</v>
      </c>
      <c r="H28" s="104">
        <f>SUM(H24:H27)</f>
        <v>79</v>
      </c>
      <c r="I28" s="104">
        <f>SUM(I24:I27)</f>
        <v>281</v>
      </c>
      <c r="J28" s="105">
        <f t="shared" si="37"/>
        <v>0.71886120996441283</v>
      </c>
      <c r="K28" s="86">
        <f t="shared" si="2"/>
        <v>0.28113879003558717</v>
      </c>
      <c r="L28" s="104">
        <f>SUM(L24:L27)</f>
        <v>228</v>
      </c>
      <c r="M28" s="104">
        <f>SUM(M24:M27)</f>
        <v>73</v>
      </c>
      <c r="N28" s="104">
        <f>SUM(N24:N27)</f>
        <v>301</v>
      </c>
      <c r="O28" s="33">
        <f t="shared" si="38"/>
        <v>0.75747508305647837</v>
      </c>
      <c r="P28" s="86">
        <f t="shared" si="3"/>
        <v>0.2425249169435216</v>
      </c>
      <c r="Q28" s="104">
        <v>224</v>
      </c>
      <c r="R28" s="104">
        <v>75</v>
      </c>
      <c r="S28" s="104">
        <f>Q28+R28</f>
        <v>299</v>
      </c>
      <c r="T28" s="33">
        <f t="shared" si="46"/>
        <v>0.74916387959866215</v>
      </c>
      <c r="U28" s="86">
        <f t="shared" si="4"/>
        <v>0.25083612040133779</v>
      </c>
      <c r="V28" s="104">
        <v>225</v>
      </c>
      <c r="W28" s="104">
        <v>73</v>
      </c>
      <c r="X28" s="104">
        <f>V28+W28</f>
        <v>298</v>
      </c>
      <c r="Y28" s="33">
        <f t="shared" si="47"/>
        <v>0.75503355704697983</v>
      </c>
      <c r="Z28" s="86">
        <f t="shared" si="5"/>
        <v>0.24496644295302014</v>
      </c>
      <c r="AA28" s="104">
        <v>235</v>
      </c>
      <c r="AB28" s="104">
        <v>75</v>
      </c>
      <c r="AC28" s="104">
        <f>AA28+AB28</f>
        <v>310</v>
      </c>
      <c r="AD28" s="33">
        <f t="shared" si="48"/>
        <v>0.75806451612903225</v>
      </c>
      <c r="AE28" s="86">
        <f t="shared" si="6"/>
        <v>0.24193548387096775</v>
      </c>
      <c r="AF28" s="104">
        <v>249</v>
      </c>
      <c r="AG28" s="104">
        <v>79</v>
      </c>
      <c r="AH28" s="104">
        <f>AF28+AG28</f>
        <v>328</v>
      </c>
      <c r="AI28" s="33">
        <f t="shared" si="49"/>
        <v>0.75914634146341464</v>
      </c>
      <c r="AJ28" s="86">
        <f t="shared" si="7"/>
        <v>0.24085365853658536</v>
      </c>
      <c r="AK28" s="104">
        <v>260</v>
      </c>
      <c r="AL28" s="104">
        <f>SUM(AL24:AL27)</f>
        <v>84</v>
      </c>
      <c r="AM28" s="104">
        <f>AK28+AL28</f>
        <v>344</v>
      </c>
      <c r="AN28" s="33">
        <f t="shared" si="43"/>
        <v>0.7558139534883721</v>
      </c>
      <c r="AO28" s="87">
        <f t="shared" si="44"/>
        <v>0.2441860465116279</v>
      </c>
      <c r="AP28" s="104">
        <v>249</v>
      </c>
      <c r="AQ28" s="104">
        <v>71</v>
      </c>
      <c r="AR28" s="104">
        <v>320</v>
      </c>
      <c r="AS28" s="33">
        <f t="shared" si="50"/>
        <v>0.77812499999999996</v>
      </c>
      <c r="AT28" s="87">
        <f t="shared" si="9"/>
        <v>0.22187499999999999</v>
      </c>
    </row>
    <row r="29" spans="1:46" ht="18" customHeight="1" x14ac:dyDescent="0.3">
      <c r="A29" s="34" t="s">
        <v>302</v>
      </c>
      <c r="B29" s="65">
        <v>231</v>
      </c>
      <c r="C29" s="65">
        <v>69</v>
      </c>
      <c r="D29" s="65">
        <f>SUM(B29:C29)</f>
        <v>300</v>
      </c>
      <c r="E29" s="33">
        <f t="shared" si="23"/>
        <v>0.77</v>
      </c>
      <c r="F29" s="86">
        <f t="shared" si="1"/>
        <v>0.23</v>
      </c>
      <c r="G29" s="65">
        <v>278</v>
      </c>
      <c r="H29" s="65">
        <v>80</v>
      </c>
      <c r="I29" s="65">
        <f>SUM(G29:H29)</f>
        <v>358</v>
      </c>
      <c r="J29" s="33">
        <f t="shared" si="37"/>
        <v>0.77653631284916202</v>
      </c>
      <c r="K29" s="86">
        <f t="shared" si="2"/>
        <v>0.22346368715083798</v>
      </c>
      <c r="L29" s="65">
        <v>290</v>
      </c>
      <c r="M29" s="65">
        <v>84</v>
      </c>
      <c r="N29" s="65">
        <f>SUM(L29:M29)</f>
        <v>374</v>
      </c>
      <c r="O29" s="33">
        <f t="shared" si="38"/>
        <v>0.77540106951871657</v>
      </c>
      <c r="P29" s="86">
        <f t="shared" si="3"/>
        <v>0.22459893048128343</v>
      </c>
      <c r="Q29" s="65"/>
      <c r="R29" s="65">
        <v>91</v>
      </c>
      <c r="S29" s="65">
        <f>SUM(Q29:R29)</f>
        <v>91</v>
      </c>
      <c r="T29" s="33">
        <f t="shared" si="46"/>
        <v>0</v>
      </c>
      <c r="U29" s="86">
        <f t="shared" si="4"/>
        <v>1</v>
      </c>
      <c r="V29" s="65">
        <v>275</v>
      </c>
      <c r="W29" s="65">
        <v>98</v>
      </c>
      <c r="X29" s="65">
        <f>SUM(V29:W29)</f>
        <v>373</v>
      </c>
      <c r="Y29" s="33">
        <f t="shared" si="47"/>
        <v>0.7372654155495979</v>
      </c>
      <c r="Z29" s="86">
        <f t="shared" si="5"/>
        <v>0.26273458445040215</v>
      </c>
      <c r="AA29" s="65">
        <v>288</v>
      </c>
      <c r="AB29" s="65">
        <v>99</v>
      </c>
      <c r="AC29" s="65">
        <f>SUM(AA29:AB29)</f>
        <v>387</v>
      </c>
      <c r="AD29" s="33">
        <f t="shared" si="48"/>
        <v>0.7441860465116279</v>
      </c>
      <c r="AE29" s="86">
        <f t="shared" si="6"/>
        <v>0.2558139534883721</v>
      </c>
      <c r="AF29" s="65">
        <v>247</v>
      </c>
      <c r="AG29" s="65">
        <v>90</v>
      </c>
      <c r="AH29" s="65">
        <f>SUM(AF29:AG29)</f>
        <v>337</v>
      </c>
      <c r="AI29" s="33">
        <f t="shared" si="49"/>
        <v>0.73293768545994065</v>
      </c>
      <c r="AJ29" s="86">
        <f t="shared" si="7"/>
        <v>0.26706231454005935</v>
      </c>
      <c r="AK29" s="65">
        <v>262</v>
      </c>
      <c r="AL29" s="65">
        <v>97</v>
      </c>
      <c r="AM29" s="65">
        <f>SUM(AK29:AL29)</f>
        <v>359</v>
      </c>
      <c r="AN29" s="33">
        <f t="shared" si="43"/>
        <v>0.72980501392757657</v>
      </c>
      <c r="AO29" s="87">
        <f t="shared" si="44"/>
        <v>0.27019498607242337</v>
      </c>
      <c r="AP29" s="65">
        <v>260</v>
      </c>
      <c r="AQ29" s="65">
        <v>100</v>
      </c>
      <c r="AR29" s="65">
        <v>360</v>
      </c>
      <c r="AS29" s="33">
        <f t="shared" si="50"/>
        <v>0.72222222222222221</v>
      </c>
      <c r="AT29" s="87">
        <f t="shared" si="9"/>
        <v>0.27777777777777779</v>
      </c>
    </row>
    <row r="30" spans="1:46" ht="18" customHeight="1" x14ac:dyDescent="0.3">
      <c r="A30" s="34" t="s">
        <v>303</v>
      </c>
      <c r="B30" s="65">
        <v>3</v>
      </c>
      <c r="C30" s="65">
        <v>0</v>
      </c>
      <c r="D30" s="65">
        <f>SUM(B30:C30)</f>
        <v>3</v>
      </c>
      <c r="E30" s="33">
        <f t="shared" si="23"/>
        <v>1</v>
      </c>
      <c r="F30" s="86">
        <f t="shared" si="1"/>
        <v>0</v>
      </c>
      <c r="G30" s="65">
        <v>1</v>
      </c>
      <c r="H30" s="65">
        <v>0</v>
      </c>
      <c r="I30" s="65">
        <f>SUM(G30:H30)</f>
        <v>1</v>
      </c>
      <c r="J30" s="33">
        <f t="shared" si="37"/>
        <v>1</v>
      </c>
      <c r="K30" s="86">
        <f t="shared" si="2"/>
        <v>0</v>
      </c>
      <c r="L30" s="65">
        <v>1</v>
      </c>
      <c r="M30" s="65">
        <v>0</v>
      </c>
      <c r="N30" s="65">
        <f>SUM(L30:M30)</f>
        <v>1</v>
      </c>
      <c r="O30" s="33">
        <f t="shared" si="38"/>
        <v>1</v>
      </c>
      <c r="P30" s="86">
        <f t="shared" si="3"/>
        <v>0</v>
      </c>
      <c r="Q30" s="65">
        <v>1</v>
      </c>
      <c r="R30" s="65">
        <v>0</v>
      </c>
      <c r="S30" s="65">
        <f>SUM(Q30:R30)</f>
        <v>1</v>
      </c>
      <c r="T30" s="33">
        <f t="shared" ref="T30" si="51">Q30/S30</f>
        <v>1</v>
      </c>
      <c r="U30" s="86">
        <f t="shared" si="4"/>
        <v>0</v>
      </c>
      <c r="V30" s="65">
        <v>1</v>
      </c>
      <c r="W30" s="65">
        <v>0</v>
      </c>
      <c r="X30" s="65">
        <f>SUM(V30:W30)</f>
        <v>1</v>
      </c>
      <c r="Y30" s="33">
        <f t="shared" ref="Y30" si="52">V30/X30</f>
        <v>1</v>
      </c>
      <c r="Z30" s="86">
        <f t="shared" si="5"/>
        <v>0</v>
      </c>
      <c r="AA30" s="65">
        <v>1</v>
      </c>
      <c r="AB30" s="65">
        <v>0</v>
      </c>
      <c r="AC30" s="65">
        <f>SUM(AA30:AB30)</f>
        <v>1</v>
      </c>
      <c r="AD30" s="33">
        <f t="shared" ref="AD30" si="53">AA30/AC30</f>
        <v>1</v>
      </c>
      <c r="AE30" s="86">
        <f t="shared" si="6"/>
        <v>0</v>
      </c>
      <c r="AF30" s="65">
        <v>1</v>
      </c>
      <c r="AG30" s="65">
        <v>0</v>
      </c>
      <c r="AH30" s="65">
        <f>SUM(AF30:AG30)</f>
        <v>1</v>
      </c>
      <c r="AI30" s="33">
        <f t="shared" ref="AI30" si="54">AF30/AH30</f>
        <v>1</v>
      </c>
      <c r="AJ30" s="86">
        <f t="shared" si="7"/>
        <v>0</v>
      </c>
      <c r="AK30" s="65">
        <v>1</v>
      </c>
      <c r="AL30" s="65">
        <v>0</v>
      </c>
      <c r="AM30" s="65">
        <f>SUM(AK30:AL30)</f>
        <v>1</v>
      </c>
      <c r="AN30" s="33">
        <f t="shared" si="43"/>
        <v>1</v>
      </c>
      <c r="AO30" s="87">
        <f t="shared" si="44"/>
        <v>0</v>
      </c>
      <c r="AP30" s="65">
        <v>1</v>
      </c>
      <c r="AQ30" s="65">
        <v>0</v>
      </c>
      <c r="AR30" s="65">
        <v>1</v>
      </c>
      <c r="AS30" s="33">
        <f t="shared" ref="AS30" si="55">AP30/AR30</f>
        <v>1</v>
      </c>
      <c r="AT30" s="87">
        <f t="shared" si="9"/>
        <v>0</v>
      </c>
    </row>
    <row r="31" spans="1:46" ht="18" customHeight="1" x14ac:dyDescent="0.3">
      <c r="A31" s="34" t="s">
        <v>304</v>
      </c>
      <c r="B31" s="65">
        <v>0</v>
      </c>
      <c r="C31" s="65">
        <v>0</v>
      </c>
      <c r="D31" s="65">
        <f>SUM(B31:C31)</f>
        <v>0</v>
      </c>
      <c r="E31" s="33" t="s">
        <v>16</v>
      </c>
      <c r="F31" s="86" t="s">
        <v>16</v>
      </c>
      <c r="G31" s="65">
        <v>0</v>
      </c>
      <c r="H31" s="65">
        <v>0</v>
      </c>
      <c r="I31" s="65">
        <f>SUM(G31:H31)</f>
        <v>0</v>
      </c>
      <c r="J31" s="33" t="s">
        <v>16</v>
      </c>
      <c r="K31" s="86" t="s">
        <v>16</v>
      </c>
      <c r="L31" s="65">
        <v>0</v>
      </c>
      <c r="M31" s="65">
        <v>0</v>
      </c>
      <c r="N31" s="65">
        <f>SUM(L31:M31)</f>
        <v>0</v>
      </c>
      <c r="O31" s="33" t="s">
        <v>16</v>
      </c>
      <c r="P31" s="86" t="s">
        <v>16</v>
      </c>
      <c r="Q31" s="65">
        <v>0</v>
      </c>
      <c r="R31" s="65">
        <v>0</v>
      </c>
      <c r="S31" s="65">
        <f>SUM(Q31:R31)</f>
        <v>0</v>
      </c>
      <c r="T31" s="33" t="s">
        <v>16</v>
      </c>
      <c r="U31" s="86" t="s">
        <v>16</v>
      </c>
      <c r="V31" s="65">
        <v>0</v>
      </c>
      <c r="W31" s="65">
        <v>0</v>
      </c>
      <c r="X31" s="65">
        <f>SUM(V31:W31)</f>
        <v>0</v>
      </c>
      <c r="Y31" s="33" t="s">
        <v>16</v>
      </c>
      <c r="Z31" s="86" t="s">
        <v>16</v>
      </c>
      <c r="AA31" s="65">
        <v>0</v>
      </c>
      <c r="AB31" s="65">
        <v>0</v>
      </c>
      <c r="AC31" s="65">
        <f>SUM(AA31:AB31)</f>
        <v>0</v>
      </c>
      <c r="AD31" s="33" t="s">
        <v>16</v>
      </c>
      <c r="AE31" s="86" t="s">
        <v>16</v>
      </c>
      <c r="AF31" s="65">
        <v>0</v>
      </c>
      <c r="AG31" s="65">
        <v>0</v>
      </c>
      <c r="AH31" s="65">
        <f>SUM(AF31:AG31)</f>
        <v>0</v>
      </c>
      <c r="AI31" s="33" t="s">
        <v>16</v>
      </c>
      <c r="AJ31" s="86" t="s">
        <v>16</v>
      </c>
      <c r="AK31" s="65">
        <v>0</v>
      </c>
      <c r="AL31" s="65">
        <v>0</v>
      </c>
      <c r="AM31" s="65">
        <f>SUM(AK31:AL31)</f>
        <v>0</v>
      </c>
      <c r="AN31" s="33" t="s">
        <v>16</v>
      </c>
      <c r="AO31" s="87" t="s">
        <v>16</v>
      </c>
      <c r="AP31" s="65">
        <v>0</v>
      </c>
      <c r="AQ31" s="65">
        <v>0</v>
      </c>
      <c r="AR31" s="65">
        <v>0</v>
      </c>
      <c r="AS31" s="33" t="s">
        <v>16</v>
      </c>
      <c r="AT31" s="87" t="s">
        <v>16</v>
      </c>
    </row>
    <row r="32" spans="1:46" ht="18" customHeight="1" x14ac:dyDescent="0.3">
      <c r="A32" s="34" t="s">
        <v>305</v>
      </c>
      <c r="B32" s="65">
        <v>11</v>
      </c>
      <c r="C32" s="65">
        <v>8</v>
      </c>
      <c r="D32" s="65">
        <f>SUM(B32:C32)</f>
        <v>19</v>
      </c>
      <c r="E32" s="33">
        <f>B32/D32</f>
        <v>0.57894736842105265</v>
      </c>
      <c r="F32" s="86">
        <f t="shared" si="1"/>
        <v>0.42105263157894735</v>
      </c>
      <c r="G32" s="65">
        <v>9</v>
      </c>
      <c r="H32" s="65">
        <v>7</v>
      </c>
      <c r="I32" s="65">
        <f>SUM(G32:H32)</f>
        <v>16</v>
      </c>
      <c r="J32" s="33">
        <f>G32/I32</f>
        <v>0.5625</v>
      </c>
      <c r="K32" s="86">
        <f t="shared" si="2"/>
        <v>0.4375</v>
      </c>
      <c r="L32" s="65">
        <v>11</v>
      </c>
      <c r="M32" s="65">
        <v>7</v>
      </c>
      <c r="N32" s="65">
        <f>SUM(L32:M32)</f>
        <v>18</v>
      </c>
      <c r="O32" s="33">
        <f>L32/N32</f>
        <v>0.61111111111111116</v>
      </c>
      <c r="P32" s="86">
        <f t="shared" si="3"/>
        <v>0.3888888888888889</v>
      </c>
      <c r="Q32" s="65">
        <v>11</v>
      </c>
      <c r="R32" s="65">
        <v>8</v>
      </c>
      <c r="S32" s="65">
        <f>SUM(Q32:R32)</f>
        <v>19</v>
      </c>
      <c r="T32" s="33">
        <f t="shared" ref="T32" si="56">Q32/S32</f>
        <v>0.57894736842105265</v>
      </c>
      <c r="U32" s="86">
        <f t="shared" si="4"/>
        <v>0.42105263157894735</v>
      </c>
      <c r="V32" s="65">
        <v>12</v>
      </c>
      <c r="W32" s="65">
        <v>8</v>
      </c>
      <c r="X32" s="65">
        <f>SUM(V32:W32)</f>
        <v>20</v>
      </c>
      <c r="Y32" s="33">
        <f t="shared" ref="Y32" si="57">V32/X32</f>
        <v>0.6</v>
      </c>
      <c r="Z32" s="86">
        <f t="shared" si="5"/>
        <v>0.4</v>
      </c>
      <c r="AA32" s="65">
        <v>10</v>
      </c>
      <c r="AB32" s="65">
        <v>8</v>
      </c>
      <c r="AC32" s="65">
        <f>SUM(AA32:AB32)</f>
        <v>18</v>
      </c>
      <c r="AD32" s="33">
        <f t="shared" ref="AD32" si="58">AA32/AC32</f>
        <v>0.55555555555555558</v>
      </c>
      <c r="AE32" s="86">
        <f t="shared" si="6"/>
        <v>0.44444444444444442</v>
      </c>
      <c r="AF32" s="65">
        <v>9</v>
      </c>
      <c r="AG32" s="65">
        <v>7</v>
      </c>
      <c r="AH32" s="65">
        <f>SUM(AF32:AG32)</f>
        <v>16</v>
      </c>
      <c r="AI32" s="33">
        <f t="shared" ref="AI32" si="59">AF32/AH32</f>
        <v>0.5625</v>
      </c>
      <c r="AJ32" s="86">
        <f t="shared" si="7"/>
        <v>0.4375</v>
      </c>
      <c r="AK32" s="65">
        <v>10</v>
      </c>
      <c r="AL32" s="65">
        <v>7</v>
      </c>
      <c r="AM32" s="65">
        <f>SUM(AK32:AL32)</f>
        <v>17</v>
      </c>
      <c r="AN32" s="33">
        <f t="shared" ref="AN32" si="60">AK32/AM32</f>
        <v>0.58823529411764708</v>
      </c>
      <c r="AO32" s="87">
        <f t="shared" ref="AO32:AO35" si="61">AL32/AM32</f>
        <v>0.41176470588235292</v>
      </c>
      <c r="AP32" s="65">
        <v>8</v>
      </c>
      <c r="AQ32" s="65">
        <v>7</v>
      </c>
      <c r="AR32" s="65">
        <v>15</v>
      </c>
      <c r="AS32" s="33">
        <f t="shared" ref="AS32" si="62">AP32/AR32</f>
        <v>0.53333333333333333</v>
      </c>
      <c r="AT32" s="87">
        <f t="shared" si="9"/>
        <v>0.46666666666666667</v>
      </c>
    </row>
    <row r="33" spans="1:46" s="25" customFormat="1" ht="18" customHeight="1" x14ac:dyDescent="0.3">
      <c r="A33" s="34" t="s">
        <v>123</v>
      </c>
      <c r="B33" s="104">
        <f>SUM(B29:B32)</f>
        <v>245</v>
      </c>
      <c r="C33" s="104">
        <f>SUM(C29:C32)</f>
        <v>77</v>
      </c>
      <c r="D33" s="104">
        <f>SUM(D29:D32)</f>
        <v>322</v>
      </c>
      <c r="E33" s="105">
        <f>B33/D33</f>
        <v>0.76086956521739135</v>
      </c>
      <c r="F33" s="86">
        <f t="shared" si="1"/>
        <v>0.2391304347826087</v>
      </c>
      <c r="G33" s="104">
        <f>SUM(G29:G32)</f>
        <v>288</v>
      </c>
      <c r="H33" s="104">
        <f>SUM(H29:H32)</f>
        <v>87</v>
      </c>
      <c r="I33" s="104">
        <f>SUM(I29:I32)</f>
        <v>375</v>
      </c>
      <c r="J33" s="105">
        <f>G33/I33</f>
        <v>0.76800000000000002</v>
      </c>
      <c r="K33" s="86">
        <f t="shared" si="2"/>
        <v>0.23200000000000001</v>
      </c>
      <c r="L33" s="104">
        <f>SUM(L29:L32)</f>
        <v>302</v>
      </c>
      <c r="M33" s="104">
        <f>SUM(M29:M32)</f>
        <v>91</v>
      </c>
      <c r="N33" s="104">
        <f>SUM(N29:N32)</f>
        <v>393</v>
      </c>
      <c r="O33" s="33">
        <f>L33/N33</f>
        <v>0.76844783715012721</v>
      </c>
      <c r="P33" s="86">
        <f t="shared" si="3"/>
        <v>0.23155216284987276</v>
      </c>
      <c r="Q33" s="104">
        <v>287</v>
      </c>
      <c r="R33" s="104">
        <v>99</v>
      </c>
      <c r="S33" s="104">
        <f>Q33+R33</f>
        <v>386</v>
      </c>
      <c r="T33" s="33">
        <f>Q33/S33</f>
        <v>0.74352331606217614</v>
      </c>
      <c r="U33" s="86">
        <f t="shared" si="4"/>
        <v>0.25647668393782386</v>
      </c>
      <c r="V33" s="104">
        <v>288</v>
      </c>
      <c r="W33" s="104">
        <v>106</v>
      </c>
      <c r="X33" s="104">
        <f>V33+W33</f>
        <v>394</v>
      </c>
      <c r="Y33" s="33">
        <f>V33/X33</f>
        <v>0.73096446700507611</v>
      </c>
      <c r="Z33" s="86">
        <f t="shared" si="5"/>
        <v>0.26903553299492383</v>
      </c>
      <c r="AA33" s="104">
        <v>299</v>
      </c>
      <c r="AB33" s="104">
        <v>107</v>
      </c>
      <c r="AC33" s="104">
        <f>AA33+AB33</f>
        <v>406</v>
      </c>
      <c r="AD33" s="33">
        <f>AA33/AC33</f>
        <v>0.73645320197044339</v>
      </c>
      <c r="AE33" s="86">
        <f t="shared" si="6"/>
        <v>0.26354679802955666</v>
      </c>
      <c r="AF33" s="104">
        <v>257</v>
      </c>
      <c r="AG33" s="104">
        <v>97</v>
      </c>
      <c r="AH33" s="104">
        <f>AF33+AG33</f>
        <v>354</v>
      </c>
      <c r="AI33" s="33">
        <f>AF33/AH33</f>
        <v>0.72598870056497178</v>
      </c>
      <c r="AJ33" s="86">
        <f t="shared" si="7"/>
        <v>0.27401129943502822</v>
      </c>
      <c r="AK33" s="104">
        <f>SUM(AK29:AK32)</f>
        <v>273</v>
      </c>
      <c r="AL33" s="104">
        <f>SUM(AL29:AL32)</f>
        <v>104</v>
      </c>
      <c r="AM33" s="104">
        <f>AK33+AL33</f>
        <v>377</v>
      </c>
      <c r="AN33" s="33">
        <f>AK33/AM33</f>
        <v>0.72413793103448276</v>
      </c>
      <c r="AO33" s="87">
        <f t="shared" si="61"/>
        <v>0.27586206896551724</v>
      </c>
      <c r="AP33" s="104">
        <v>269</v>
      </c>
      <c r="AQ33" s="104">
        <v>107</v>
      </c>
      <c r="AR33" s="104">
        <v>376</v>
      </c>
      <c r="AS33" s="33">
        <f>AP33/AR33</f>
        <v>0.71542553191489366</v>
      </c>
      <c r="AT33" s="87">
        <f t="shared" si="9"/>
        <v>0.28457446808510639</v>
      </c>
    </row>
    <row r="34" spans="1:46" ht="18" customHeight="1" x14ac:dyDescent="0.3">
      <c r="A34" s="34" t="s">
        <v>306</v>
      </c>
      <c r="B34" s="65">
        <v>102</v>
      </c>
      <c r="C34" s="65">
        <v>45</v>
      </c>
      <c r="D34" s="65">
        <f>SUM(B34:C34)</f>
        <v>147</v>
      </c>
      <c r="E34" s="33">
        <f>B34/D34</f>
        <v>0.69387755102040816</v>
      </c>
      <c r="F34" s="86">
        <f t="shared" si="1"/>
        <v>0.30612244897959184</v>
      </c>
      <c r="G34" s="65">
        <v>110</v>
      </c>
      <c r="H34" s="65">
        <v>51</v>
      </c>
      <c r="I34" s="65">
        <f>SUM(G34:H34)</f>
        <v>161</v>
      </c>
      <c r="J34" s="33">
        <f>G34/I34</f>
        <v>0.68322981366459623</v>
      </c>
      <c r="K34" s="86">
        <f t="shared" si="2"/>
        <v>0.31677018633540371</v>
      </c>
      <c r="L34" s="65">
        <v>119</v>
      </c>
      <c r="M34" s="65">
        <v>57</v>
      </c>
      <c r="N34" s="65">
        <f>SUM(L34:M34)</f>
        <v>176</v>
      </c>
      <c r="O34" s="33">
        <f>L34/N34</f>
        <v>0.67613636363636365</v>
      </c>
      <c r="P34" s="86">
        <f t="shared" si="3"/>
        <v>0.32386363636363635</v>
      </c>
      <c r="Q34" s="65">
        <v>115</v>
      </c>
      <c r="R34" s="65">
        <v>53</v>
      </c>
      <c r="S34" s="65">
        <f>SUM(Q34:R34)</f>
        <v>168</v>
      </c>
      <c r="T34" s="33">
        <f>Q34/S34</f>
        <v>0.68452380952380953</v>
      </c>
      <c r="U34" s="86">
        <f t="shared" si="4"/>
        <v>0.31547619047619047</v>
      </c>
      <c r="V34" s="65">
        <v>116</v>
      </c>
      <c r="W34" s="65">
        <v>56</v>
      </c>
      <c r="X34" s="65">
        <v>172</v>
      </c>
      <c r="Y34" s="33">
        <f>V34/X34</f>
        <v>0.67441860465116277</v>
      </c>
      <c r="Z34" s="86">
        <f t="shared" si="5"/>
        <v>0.32558139534883723</v>
      </c>
      <c r="AA34" s="65">
        <v>124</v>
      </c>
      <c r="AB34" s="65">
        <v>60</v>
      </c>
      <c r="AC34" s="65">
        <f>SUM(AA34:AB34)</f>
        <v>184</v>
      </c>
      <c r="AD34" s="33">
        <f>AA34/AC34</f>
        <v>0.67391304347826086</v>
      </c>
      <c r="AE34" s="86">
        <f t="shared" si="6"/>
        <v>0.32608695652173914</v>
      </c>
      <c r="AF34" s="65">
        <v>131</v>
      </c>
      <c r="AG34" s="65">
        <v>67</v>
      </c>
      <c r="AH34" s="65">
        <f>SUM(AF34:AG34)</f>
        <v>198</v>
      </c>
      <c r="AI34" s="33">
        <f>AF34/AH34</f>
        <v>0.66161616161616166</v>
      </c>
      <c r="AJ34" s="86">
        <f t="shared" si="7"/>
        <v>0.3383838383838384</v>
      </c>
      <c r="AK34" s="65">
        <v>147</v>
      </c>
      <c r="AL34" s="65">
        <v>79</v>
      </c>
      <c r="AM34" s="65">
        <f>SUM(AK34:AL34)</f>
        <v>226</v>
      </c>
      <c r="AN34" s="33">
        <f>AK34/AM34</f>
        <v>0.65044247787610621</v>
      </c>
      <c r="AO34" s="87">
        <f t="shared" si="61"/>
        <v>0.34955752212389379</v>
      </c>
      <c r="AP34" s="65">
        <v>146</v>
      </c>
      <c r="AQ34" s="65">
        <v>77</v>
      </c>
      <c r="AR34" s="65">
        <v>223</v>
      </c>
      <c r="AS34" s="33">
        <f>AP34/AR34</f>
        <v>0.6547085201793722</v>
      </c>
      <c r="AT34" s="87">
        <f t="shared" si="9"/>
        <v>0.3452914798206278</v>
      </c>
    </row>
    <row r="35" spans="1:46" ht="18" customHeight="1" x14ac:dyDescent="0.3">
      <c r="A35" s="34" t="s">
        <v>307</v>
      </c>
      <c r="B35" s="65">
        <v>54</v>
      </c>
      <c r="C35" s="65">
        <v>35</v>
      </c>
      <c r="D35" s="65">
        <f>SUM(B35:C35)</f>
        <v>89</v>
      </c>
      <c r="E35" s="33">
        <f>B35/D35</f>
        <v>0.6067415730337079</v>
      </c>
      <c r="F35" s="86">
        <f t="shared" si="1"/>
        <v>0.39325842696629215</v>
      </c>
      <c r="G35" s="65">
        <v>51</v>
      </c>
      <c r="H35" s="65">
        <v>32</v>
      </c>
      <c r="I35" s="65">
        <f>SUM(G35:H35)</f>
        <v>83</v>
      </c>
      <c r="J35" s="33">
        <f>G35/I35</f>
        <v>0.61445783132530118</v>
      </c>
      <c r="K35" s="86">
        <f t="shared" si="2"/>
        <v>0.38554216867469882</v>
      </c>
      <c r="L35" s="65">
        <v>61</v>
      </c>
      <c r="M35" s="65">
        <v>37</v>
      </c>
      <c r="N35" s="65">
        <f>SUM(L35:M35)</f>
        <v>98</v>
      </c>
      <c r="O35" s="33">
        <f>L35/N35</f>
        <v>0.62244897959183676</v>
      </c>
      <c r="P35" s="86">
        <f t="shared" si="3"/>
        <v>0.37755102040816324</v>
      </c>
      <c r="Q35" s="65">
        <v>56</v>
      </c>
      <c r="R35" s="65">
        <v>29</v>
      </c>
      <c r="S35" s="65">
        <f>SUM(Q35:R35)</f>
        <v>85</v>
      </c>
      <c r="T35" s="33">
        <f t="shared" ref="T35" si="63">Q35/S35</f>
        <v>0.6588235294117647</v>
      </c>
      <c r="U35" s="86">
        <f t="shared" si="4"/>
        <v>0.3411764705882353</v>
      </c>
      <c r="V35" s="65">
        <v>62</v>
      </c>
      <c r="W35" s="65">
        <v>31</v>
      </c>
      <c r="X35" s="65">
        <v>93</v>
      </c>
      <c r="Y35" s="33">
        <f t="shared" ref="Y35" si="64">V35/X35</f>
        <v>0.66666666666666663</v>
      </c>
      <c r="Z35" s="86">
        <f t="shared" si="5"/>
        <v>0.33333333333333331</v>
      </c>
      <c r="AA35" s="65">
        <v>62</v>
      </c>
      <c r="AB35" s="65">
        <v>33</v>
      </c>
      <c r="AC35" s="65">
        <f>SUM(AA35:AB35)</f>
        <v>95</v>
      </c>
      <c r="AD35" s="33">
        <f t="shared" ref="AD35" si="65">AA35/AC35</f>
        <v>0.65263157894736845</v>
      </c>
      <c r="AE35" s="86">
        <f t="shared" si="6"/>
        <v>0.3473684210526316</v>
      </c>
      <c r="AF35" s="65">
        <v>64</v>
      </c>
      <c r="AG35" s="65">
        <v>33</v>
      </c>
      <c r="AH35" s="65">
        <f>SUM(AF35:AG35)</f>
        <v>97</v>
      </c>
      <c r="AI35" s="33">
        <f t="shared" ref="AI35" si="66">AF35/AH35</f>
        <v>0.65979381443298968</v>
      </c>
      <c r="AJ35" s="86">
        <f t="shared" si="7"/>
        <v>0.34020618556701032</v>
      </c>
      <c r="AK35" s="65">
        <v>55</v>
      </c>
      <c r="AL35" s="65">
        <v>24</v>
      </c>
      <c r="AM35" s="65">
        <f>SUM(AK35:AL35)</f>
        <v>79</v>
      </c>
      <c r="AN35" s="33">
        <f t="shared" ref="AN35" si="67">AK35/AM35</f>
        <v>0.69620253164556967</v>
      </c>
      <c r="AO35" s="87">
        <f t="shared" si="61"/>
        <v>0.30379746835443039</v>
      </c>
      <c r="AP35" s="65">
        <v>60</v>
      </c>
      <c r="AQ35" s="65">
        <v>24</v>
      </c>
      <c r="AR35" s="65">
        <v>84</v>
      </c>
      <c r="AS35" s="33">
        <f t="shared" ref="AS35" si="68">AP35/AR35</f>
        <v>0.7142857142857143</v>
      </c>
      <c r="AT35" s="87">
        <f t="shared" si="9"/>
        <v>0.2857142857142857</v>
      </c>
    </row>
    <row r="36" spans="1:46" ht="18" customHeight="1" x14ac:dyDescent="0.3">
      <c r="A36" s="34" t="s">
        <v>308</v>
      </c>
      <c r="B36" s="65">
        <v>0</v>
      </c>
      <c r="C36" s="65">
        <v>0</v>
      </c>
      <c r="D36" s="65">
        <f>SUM(B36:C36)</f>
        <v>0</v>
      </c>
      <c r="E36" s="33" t="s">
        <v>16</v>
      </c>
      <c r="F36" s="86" t="s">
        <v>16</v>
      </c>
      <c r="G36" s="65">
        <v>0</v>
      </c>
      <c r="H36" s="65">
        <v>0</v>
      </c>
      <c r="I36" s="65">
        <f>SUM(G36:H36)</f>
        <v>0</v>
      </c>
      <c r="J36" s="33" t="s">
        <v>16</v>
      </c>
      <c r="K36" s="86" t="s">
        <v>16</v>
      </c>
      <c r="L36" s="65">
        <v>0</v>
      </c>
      <c r="M36" s="65">
        <v>0</v>
      </c>
      <c r="N36" s="65">
        <f>SUM(L36:M36)</f>
        <v>0</v>
      </c>
      <c r="O36" s="33" t="s">
        <v>16</v>
      </c>
      <c r="P36" s="86" t="s">
        <v>16</v>
      </c>
      <c r="Q36" s="65">
        <v>0</v>
      </c>
      <c r="R36" s="65">
        <v>0</v>
      </c>
      <c r="S36" s="65">
        <f>SUM(Q36:R36)</f>
        <v>0</v>
      </c>
      <c r="T36" s="33" t="s">
        <v>16</v>
      </c>
      <c r="U36" s="86" t="s">
        <v>16</v>
      </c>
      <c r="V36" s="65">
        <v>0</v>
      </c>
      <c r="W36" s="65">
        <v>0</v>
      </c>
      <c r="X36" s="65">
        <f>SUM(V36:W36)</f>
        <v>0</v>
      </c>
      <c r="Y36" s="33" t="s">
        <v>16</v>
      </c>
      <c r="Z36" s="86" t="s">
        <v>16</v>
      </c>
      <c r="AA36" s="65">
        <v>0</v>
      </c>
      <c r="AB36" s="65">
        <v>0</v>
      </c>
      <c r="AC36" s="65">
        <f>SUM(AA36:AB36)</f>
        <v>0</v>
      </c>
      <c r="AD36" s="33" t="s">
        <v>16</v>
      </c>
      <c r="AE36" s="86" t="s">
        <v>16</v>
      </c>
      <c r="AF36" s="65">
        <v>0</v>
      </c>
      <c r="AG36" s="65">
        <v>0</v>
      </c>
      <c r="AH36" s="65">
        <f>SUM(AF36:AG36)</f>
        <v>0</v>
      </c>
      <c r="AI36" s="33" t="s">
        <v>16</v>
      </c>
      <c r="AJ36" s="86" t="s">
        <v>16</v>
      </c>
      <c r="AK36" s="65">
        <v>0</v>
      </c>
      <c r="AL36" s="65">
        <v>0</v>
      </c>
      <c r="AM36" s="65">
        <f>SUM(AK36:AL36)</f>
        <v>0</v>
      </c>
      <c r="AN36" s="33" t="s">
        <v>16</v>
      </c>
      <c r="AO36" s="87" t="s">
        <v>16</v>
      </c>
      <c r="AP36" s="65">
        <v>0</v>
      </c>
      <c r="AQ36" s="65">
        <v>0</v>
      </c>
      <c r="AR36" s="65">
        <v>0</v>
      </c>
      <c r="AS36" s="33" t="s">
        <v>16</v>
      </c>
      <c r="AT36" s="87" t="s">
        <v>16</v>
      </c>
    </row>
    <row r="37" spans="1:46" ht="18" customHeight="1" x14ac:dyDescent="0.3">
      <c r="A37" s="34" t="s">
        <v>309</v>
      </c>
      <c r="B37" s="65">
        <v>32</v>
      </c>
      <c r="C37" s="65">
        <v>61</v>
      </c>
      <c r="D37" s="65">
        <f>SUM(B37:C37)</f>
        <v>93</v>
      </c>
      <c r="E37" s="33">
        <f>B37/D37</f>
        <v>0.34408602150537637</v>
      </c>
      <c r="F37" s="86">
        <f t="shared" si="1"/>
        <v>0.65591397849462363</v>
      </c>
      <c r="G37" s="65">
        <v>33</v>
      </c>
      <c r="H37" s="65">
        <v>61</v>
      </c>
      <c r="I37" s="65">
        <f>SUM(G37:H37)</f>
        <v>94</v>
      </c>
      <c r="J37" s="33">
        <f>G37/I37</f>
        <v>0.35106382978723405</v>
      </c>
      <c r="K37" s="86">
        <f t="shared" si="2"/>
        <v>0.64893617021276595</v>
      </c>
      <c r="L37" s="65">
        <v>34</v>
      </c>
      <c r="M37" s="65">
        <v>61</v>
      </c>
      <c r="N37" s="65">
        <f>SUM(L37:M37)</f>
        <v>95</v>
      </c>
      <c r="O37" s="33">
        <f>L37/N37</f>
        <v>0.35789473684210527</v>
      </c>
      <c r="P37" s="86">
        <f t="shared" si="3"/>
        <v>0.64210526315789473</v>
      </c>
      <c r="Q37" s="65">
        <v>31</v>
      </c>
      <c r="R37" s="65">
        <v>62</v>
      </c>
      <c r="S37" s="65">
        <v>93</v>
      </c>
      <c r="T37" s="33">
        <f t="shared" ref="T37" si="69">Q37/S37</f>
        <v>0.33333333333333331</v>
      </c>
      <c r="U37" s="86">
        <f t="shared" si="4"/>
        <v>0.66666666666666663</v>
      </c>
      <c r="V37" s="65">
        <v>34</v>
      </c>
      <c r="W37" s="65">
        <v>60</v>
      </c>
      <c r="X37" s="65">
        <f>SUM(V37:W37)</f>
        <v>94</v>
      </c>
      <c r="Y37" s="33">
        <f t="shared" ref="Y37" si="70">V37/X37</f>
        <v>0.36170212765957449</v>
      </c>
      <c r="Z37" s="86">
        <f t="shared" si="5"/>
        <v>0.63829787234042556</v>
      </c>
      <c r="AA37" s="65">
        <v>32</v>
      </c>
      <c r="AB37" s="65">
        <v>57</v>
      </c>
      <c r="AC37" s="65">
        <f>SUM(AA37:AB37)</f>
        <v>89</v>
      </c>
      <c r="AD37" s="33">
        <f t="shared" ref="AD37" si="71">AA37/AC37</f>
        <v>0.3595505617977528</v>
      </c>
      <c r="AE37" s="86">
        <f t="shared" si="6"/>
        <v>0.6404494382022472</v>
      </c>
      <c r="AF37" s="65">
        <v>31</v>
      </c>
      <c r="AG37" s="65">
        <v>58</v>
      </c>
      <c r="AH37" s="65">
        <f>SUM(AF37:AG37)</f>
        <v>89</v>
      </c>
      <c r="AI37" s="33">
        <f t="shared" ref="AI37" si="72">AF37/AH37</f>
        <v>0.34831460674157305</v>
      </c>
      <c r="AJ37" s="86">
        <f t="shared" si="7"/>
        <v>0.651685393258427</v>
      </c>
      <c r="AK37" s="65">
        <v>30</v>
      </c>
      <c r="AL37" s="65">
        <v>52</v>
      </c>
      <c r="AM37" s="65">
        <v>82</v>
      </c>
      <c r="AN37" s="33">
        <f t="shared" ref="AN37" si="73">AK37/AM37</f>
        <v>0.36585365853658536</v>
      </c>
      <c r="AO37" s="87">
        <f t="shared" ref="AO37:AO40" si="74">AL37/AM37</f>
        <v>0.63414634146341464</v>
      </c>
      <c r="AP37" s="65">
        <v>27</v>
      </c>
      <c r="AQ37" s="65">
        <v>55</v>
      </c>
      <c r="AR37" s="65">
        <v>82</v>
      </c>
      <c r="AS37" s="33">
        <f t="shared" ref="AS37" si="75">AP37/AR37</f>
        <v>0.32926829268292684</v>
      </c>
      <c r="AT37" s="87">
        <f t="shared" si="9"/>
        <v>0.67073170731707321</v>
      </c>
    </row>
    <row r="38" spans="1:46" s="25" customFormat="1" ht="18" customHeight="1" x14ac:dyDescent="0.3">
      <c r="A38" s="34" t="s">
        <v>128</v>
      </c>
      <c r="B38" s="104">
        <f>SUM(B34:B37)</f>
        <v>188</v>
      </c>
      <c r="C38" s="104">
        <f>SUM(C34:C37)</f>
        <v>141</v>
      </c>
      <c r="D38" s="104">
        <f>SUM(D34:D37)</f>
        <v>329</v>
      </c>
      <c r="E38" s="105">
        <f>B38/D38</f>
        <v>0.5714285714285714</v>
      </c>
      <c r="F38" s="86">
        <f t="shared" si="1"/>
        <v>0.42857142857142855</v>
      </c>
      <c r="G38" s="104">
        <f>SUM(G34:G37)</f>
        <v>194</v>
      </c>
      <c r="H38" s="104">
        <f>SUM(H34:H37)</f>
        <v>144</v>
      </c>
      <c r="I38" s="104">
        <f>SUM(I34:I37)</f>
        <v>338</v>
      </c>
      <c r="J38" s="105">
        <f>G38/I38</f>
        <v>0.57396449704142016</v>
      </c>
      <c r="K38" s="86">
        <f t="shared" si="2"/>
        <v>0.42603550295857989</v>
      </c>
      <c r="L38" s="104">
        <f>SUM(L34:L37)</f>
        <v>214</v>
      </c>
      <c r="M38" s="104">
        <f>SUM(M34:M37)</f>
        <v>155</v>
      </c>
      <c r="N38" s="104">
        <f>SUM(N34:N37)</f>
        <v>369</v>
      </c>
      <c r="O38" s="33">
        <f>L38/N38</f>
        <v>0.57994579945799463</v>
      </c>
      <c r="P38" s="86">
        <f t="shared" si="3"/>
        <v>0.42005420054200543</v>
      </c>
      <c r="Q38" s="104">
        <v>200</v>
      </c>
      <c r="R38" s="104">
        <v>143</v>
      </c>
      <c r="S38" s="104">
        <v>343</v>
      </c>
      <c r="T38" s="33">
        <f>Q38/S38</f>
        <v>0.58309037900874638</v>
      </c>
      <c r="U38" s="86">
        <f t="shared" si="4"/>
        <v>0.41690962099125367</v>
      </c>
      <c r="V38" s="104">
        <v>208</v>
      </c>
      <c r="W38" s="104">
        <v>146</v>
      </c>
      <c r="X38" s="104">
        <f>V38+W38</f>
        <v>354</v>
      </c>
      <c r="Y38" s="33">
        <f>V38/X38</f>
        <v>0.58757062146892658</v>
      </c>
      <c r="Z38" s="86">
        <f t="shared" si="5"/>
        <v>0.41242937853107342</v>
      </c>
      <c r="AA38" s="104">
        <v>212</v>
      </c>
      <c r="AB38" s="104">
        <v>149</v>
      </c>
      <c r="AC38" s="104">
        <f>AA38+AB38</f>
        <v>361</v>
      </c>
      <c r="AD38" s="33">
        <f>AA38/AC38</f>
        <v>0.58725761772853191</v>
      </c>
      <c r="AE38" s="86">
        <f t="shared" si="6"/>
        <v>0.41274238227146814</v>
      </c>
      <c r="AF38" s="104">
        <v>217</v>
      </c>
      <c r="AG38" s="104">
        <v>157</v>
      </c>
      <c r="AH38" s="104">
        <f>AF38+AG38</f>
        <v>374</v>
      </c>
      <c r="AI38" s="33">
        <f>AF38/AH38</f>
        <v>0.5802139037433155</v>
      </c>
      <c r="AJ38" s="86">
        <f t="shared" si="7"/>
        <v>0.4197860962566845</v>
      </c>
      <c r="AK38" s="104">
        <v>225</v>
      </c>
      <c r="AL38" s="104">
        <v>154</v>
      </c>
      <c r="AM38" s="104">
        <f>AK38+AL38</f>
        <v>379</v>
      </c>
      <c r="AN38" s="33">
        <f>AK38/AM38</f>
        <v>0.59366754617414252</v>
      </c>
      <c r="AO38" s="87">
        <f t="shared" si="74"/>
        <v>0.40633245382585753</v>
      </c>
      <c r="AP38" s="104">
        <v>225</v>
      </c>
      <c r="AQ38" s="104">
        <v>155</v>
      </c>
      <c r="AR38" s="104">
        <v>380</v>
      </c>
      <c r="AS38" s="33">
        <f>AP38/AR38</f>
        <v>0.59210526315789469</v>
      </c>
      <c r="AT38" s="87">
        <f t="shared" si="9"/>
        <v>0.40789473684210525</v>
      </c>
    </row>
    <row r="39" spans="1:46" s="7" customFormat="1" ht="18" customHeight="1" x14ac:dyDescent="0.3">
      <c r="A39" s="34" t="s">
        <v>427</v>
      </c>
      <c r="B39" s="65"/>
      <c r="C39" s="65"/>
      <c r="D39" s="65"/>
      <c r="E39" s="33"/>
      <c r="F39" s="86"/>
      <c r="G39" s="65"/>
      <c r="H39" s="65"/>
      <c r="I39" s="65"/>
      <c r="J39" s="33"/>
      <c r="K39" s="86"/>
      <c r="L39" s="65"/>
      <c r="M39" s="65"/>
      <c r="N39" s="65"/>
      <c r="O39" s="33"/>
      <c r="P39" s="86"/>
      <c r="Q39" s="65">
        <v>16</v>
      </c>
      <c r="R39" s="65">
        <v>7</v>
      </c>
      <c r="S39" s="65">
        <f>SUM(Q39:R39)</f>
        <v>23</v>
      </c>
      <c r="T39" s="33">
        <f>Q39/S39</f>
        <v>0.69565217391304346</v>
      </c>
      <c r="U39" s="86">
        <f t="shared" si="4"/>
        <v>0.30434782608695654</v>
      </c>
      <c r="V39" s="65">
        <v>23</v>
      </c>
      <c r="W39" s="65">
        <v>9</v>
      </c>
      <c r="X39" s="65">
        <f>SUM(V39:W39)</f>
        <v>32</v>
      </c>
      <c r="Y39" s="33">
        <f>V39/X39</f>
        <v>0.71875</v>
      </c>
      <c r="Z39" s="86">
        <f t="shared" si="5"/>
        <v>0.28125</v>
      </c>
      <c r="AA39" s="65">
        <v>35</v>
      </c>
      <c r="AB39" s="65">
        <v>11</v>
      </c>
      <c r="AC39" s="65">
        <f>SUM(AA39:AB39)</f>
        <v>46</v>
      </c>
      <c r="AD39" s="33">
        <f>AA39/AC39</f>
        <v>0.76086956521739135</v>
      </c>
      <c r="AE39" s="86">
        <f t="shared" si="6"/>
        <v>0.2391304347826087</v>
      </c>
      <c r="AF39" s="65">
        <v>45</v>
      </c>
      <c r="AG39" s="65">
        <v>14</v>
      </c>
      <c r="AH39" s="65">
        <f>SUM(AF39:AG39)</f>
        <v>59</v>
      </c>
      <c r="AI39" s="33">
        <f>AF39/AH39</f>
        <v>0.76271186440677963</v>
      </c>
      <c r="AJ39" s="86">
        <f t="shared" si="7"/>
        <v>0.23728813559322035</v>
      </c>
      <c r="AK39" s="65">
        <v>53</v>
      </c>
      <c r="AL39" s="65">
        <v>19</v>
      </c>
      <c r="AM39" s="65">
        <f>SUM(AK39:AL39)</f>
        <v>72</v>
      </c>
      <c r="AN39" s="33">
        <f>AK39/AM39</f>
        <v>0.73611111111111116</v>
      </c>
      <c r="AO39" s="87">
        <f t="shared" si="74"/>
        <v>0.2638888888888889</v>
      </c>
      <c r="AP39" s="65">
        <v>58</v>
      </c>
      <c r="AQ39" s="65">
        <v>26</v>
      </c>
      <c r="AR39" s="65">
        <v>84</v>
      </c>
      <c r="AS39" s="33">
        <f>AP39/AR39</f>
        <v>0.69047619047619047</v>
      </c>
      <c r="AT39" s="87">
        <f t="shared" si="9"/>
        <v>0.30952380952380953</v>
      </c>
    </row>
    <row r="40" spans="1:46" s="7" customFormat="1" ht="18" customHeight="1" x14ac:dyDescent="0.3">
      <c r="A40" s="34" t="s">
        <v>428</v>
      </c>
      <c r="B40" s="65"/>
      <c r="C40" s="65"/>
      <c r="D40" s="65"/>
      <c r="E40" s="33"/>
      <c r="F40" s="86"/>
      <c r="G40" s="65"/>
      <c r="H40" s="65"/>
      <c r="I40" s="65"/>
      <c r="J40" s="33"/>
      <c r="K40" s="86"/>
      <c r="L40" s="65"/>
      <c r="M40" s="65"/>
      <c r="N40" s="65"/>
      <c r="O40" s="33"/>
      <c r="P40" s="86"/>
      <c r="Q40" s="65">
        <v>11</v>
      </c>
      <c r="R40" s="65">
        <v>2</v>
      </c>
      <c r="S40" s="65">
        <f>SUM(Q40:R40)</f>
        <v>13</v>
      </c>
      <c r="T40" s="33">
        <f t="shared" ref="T40" si="76">Q40/S40</f>
        <v>0.84615384615384615</v>
      </c>
      <c r="U40" s="86">
        <f t="shared" si="4"/>
        <v>0.15384615384615385</v>
      </c>
      <c r="V40" s="65">
        <v>10</v>
      </c>
      <c r="W40" s="65">
        <v>2</v>
      </c>
      <c r="X40" s="65">
        <f>SUM(V40:W40)</f>
        <v>12</v>
      </c>
      <c r="Y40" s="33">
        <f t="shared" ref="Y40" si="77">V40/X40</f>
        <v>0.83333333333333337</v>
      </c>
      <c r="Z40" s="86">
        <f t="shared" si="5"/>
        <v>0.16666666666666666</v>
      </c>
      <c r="AA40" s="65">
        <v>14</v>
      </c>
      <c r="AB40" s="65">
        <v>2</v>
      </c>
      <c r="AC40" s="65">
        <f>SUM(AA40:AB40)</f>
        <v>16</v>
      </c>
      <c r="AD40" s="33">
        <f t="shared" ref="AD40" si="78">AA40/AC40</f>
        <v>0.875</v>
      </c>
      <c r="AE40" s="86">
        <f t="shared" si="6"/>
        <v>0.125</v>
      </c>
      <c r="AF40" s="65">
        <v>10</v>
      </c>
      <c r="AG40" s="65">
        <v>1</v>
      </c>
      <c r="AH40" s="65">
        <f>SUM(AF40:AG40)</f>
        <v>11</v>
      </c>
      <c r="AI40" s="33">
        <f t="shared" ref="AI40" si="79">AF40/AH40</f>
        <v>0.90909090909090906</v>
      </c>
      <c r="AJ40" s="86">
        <f t="shared" si="7"/>
        <v>9.0909090909090912E-2</v>
      </c>
      <c r="AK40" s="65">
        <v>5</v>
      </c>
      <c r="AL40" s="65">
        <v>4</v>
      </c>
      <c r="AM40" s="65">
        <f>SUM(AK40:AL40)</f>
        <v>9</v>
      </c>
      <c r="AN40" s="33">
        <f t="shared" ref="AN40" si="80">AK40/AM40</f>
        <v>0.55555555555555558</v>
      </c>
      <c r="AO40" s="87">
        <f t="shared" si="74"/>
        <v>0.44444444444444442</v>
      </c>
      <c r="AP40" s="65">
        <v>4</v>
      </c>
      <c r="AQ40" s="65">
        <v>0</v>
      </c>
      <c r="AR40" s="65">
        <v>4</v>
      </c>
      <c r="AS40" s="33">
        <f t="shared" ref="AS40" si="81">AP40/AR40</f>
        <v>1</v>
      </c>
      <c r="AT40" s="87">
        <f t="shared" si="9"/>
        <v>0</v>
      </c>
    </row>
    <row r="41" spans="1:46" s="7" customFormat="1" ht="18" customHeight="1" x14ac:dyDescent="0.3">
      <c r="A41" s="34" t="s">
        <v>429</v>
      </c>
      <c r="B41" s="65"/>
      <c r="C41" s="65"/>
      <c r="D41" s="65"/>
      <c r="E41" s="33"/>
      <c r="F41" s="86"/>
      <c r="G41" s="65"/>
      <c r="H41" s="65"/>
      <c r="I41" s="65"/>
      <c r="J41" s="33"/>
      <c r="K41" s="86"/>
      <c r="L41" s="65"/>
      <c r="M41" s="65"/>
      <c r="N41" s="65"/>
      <c r="O41" s="33"/>
      <c r="P41" s="86"/>
      <c r="Q41" s="65">
        <v>0</v>
      </c>
      <c r="R41" s="65">
        <v>0</v>
      </c>
      <c r="S41" s="65">
        <f>SUM(Q41:R41)</f>
        <v>0</v>
      </c>
      <c r="T41" s="33" t="s">
        <v>16</v>
      </c>
      <c r="U41" s="86" t="s">
        <v>16</v>
      </c>
      <c r="V41" s="65">
        <v>0</v>
      </c>
      <c r="W41" s="65">
        <v>0</v>
      </c>
      <c r="X41" s="65">
        <f>SUM(V41:W41)</f>
        <v>0</v>
      </c>
      <c r="Y41" s="33" t="s">
        <v>16</v>
      </c>
      <c r="Z41" s="86" t="s">
        <v>16</v>
      </c>
      <c r="AA41" s="65">
        <v>0</v>
      </c>
      <c r="AB41" s="65">
        <v>0</v>
      </c>
      <c r="AC41" s="65">
        <f>SUM(AA41:AB41)</f>
        <v>0</v>
      </c>
      <c r="AD41" s="33" t="s">
        <v>16</v>
      </c>
      <c r="AE41" s="86" t="s">
        <v>16</v>
      </c>
      <c r="AF41" s="65">
        <v>0</v>
      </c>
      <c r="AG41" s="65">
        <v>0</v>
      </c>
      <c r="AH41" s="65">
        <f>SUM(AF41:AG41)</f>
        <v>0</v>
      </c>
      <c r="AI41" s="33" t="s">
        <v>16</v>
      </c>
      <c r="AJ41" s="86" t="s">
        <v>16</v>
      </c>
      <c r="AK41" s="65">
        <v>0</v>
      </c>
      <c r="AL41" s="65">
        <v>0</v>
      </c>
      <c r="AM41" s="65">
        <f>SUM(AK41:AL41)</f>
        <v>0</v>
      </c>
      <c r="AN41" s="33" t="s">
        <v>16</v>
      </c>
      <c r="AO41" s="87" t="s">
        <v>16</v>
      </c>
      <c r="AP41" s="65">
        <v>0</v>
      </c>
      <c r="AQ41" s="65">
        <v>0</v>
      </c>
      <c r="AR41" s="65">
        <v>0</v>
      </c>
      <c r="AS41" s="33" t="s">
        <v>16</v>
      </c>
      <c r="AT41" s="87" t="s">
        <v>16</v>
      </c>
    </row>
    <row r="42" spans="1:46" s="7" customFormat="1" ht="18" customHeight="1" x14ac:dyDescent="0.3">
      <c r="A42" s="34" t="s">
        <v>430</v>
      </c>
      <c r="B42" s="65"/>
      <c r="C42" s="65"/>
      <c r="D42" s="65"/>
      <c r="E42" s="33"/>
      <c r="F42" s="86"/>
      <c r="G42" s="65"/>
      <c r="H42" s="65"/>
      <c r="I42" s="65"/>
      <c r="J42" s="33"/>
      <c r="K42" s="86"/>
      <c r="L42" s="65"/>
      <c r="M42" s="65"/>
      <c r="N42" s="65"/>
      <c r="O42" s="33"/>
      <c r="P42" s="86"/>
      <c r="Q42" s="65">
        <v>0</v>
      </c>
      <c r="R42" s="65">
        <v>0</v>
      </c>
      <c r="S42" s="65">
        <f>SUM(Q42:R42)</f>
        <v>0</v>
      </c>
      <c r="T42" s="33" t="s">
        <v>16</v>
      </c>
      <c r="U42" s="86" t="s">
        <v>16</v>
      </c>
      <c r="V42" s="65">
        <v>0</v>
      </c>
      <c r="W42" s="65">
        <v>0</v>
      </c>
      <c r="X42" s="65">
        <f>SUM(V42:W42)</f>
        <v>0</v>
      </c>
      <c r="Y42" s="33" t="s">
        <v>16</v>
      </c>
      <c r="Z42" s="86" t="s">
        <v>16</v>
      </c>
      <c r="AA42" s="65">
        <v>0</v>
      </c>
      <c r="AB42" s="65">
        <v>0</v>
      </c>
      <c r="AC42" s="65">
        <f>SUM(AA42:AB42)</f>
        <v>0</v>
      </c>
      <c r="AD42" s="33" t="s">
        <v>16</v>
      </c>
      <c r="AE42" s="86" t="s">
        <v>16</v>
      </c>
      <c r="AF42" s="65">
        <v>0</v>
      </c>
      <c r="AG42" s="65">
        <v>0</v>
      </c>
      <c r="AH42" s="65">
        <f>SUM(AF42:AG42)</f>
        <v>0</v>
      </c>
      <c r="AI42" s="33" t="s">
        <v>16</v>
      </c>
      <c r="AJ42" s="86" t="s">
        <v>16</v>
      </c>
      <c r="AK42" s="65">
        <v>0</v>
      </c>
      <c r="AL42" s="65">
        <v>0</v>
      </c>
      <c r="AM42" s="65">
        <f>SUM(AK42:AL42)</f>
        <v>0</v>
      </c>
      <c r="AN42" s="33" t="s">
        <v>16</v>
      </c>
      <c r="AO42" s="87" t="s">
        <v>16</v>
      </c>
      <c r="AP42" s="65">
        <v>0</v>
      </c>
      <c r="AQ42" s="65">
        <v>0</v>
      </c>
      <c r="AR42" s="65">
        <v>0</v>
      </c>
      <c r="AS42" s="33" t="s">
        <v>16</v>
      </c>
      <c r="AT42" s="87" t="s">
        <v>16</v>
      </c>
    </row>
    <row r="43" spans="1:46" s="7" customFormat="1" ht="18" customHeight="1" x14ac:dyDescent="0.3">
      <c r="A43" s="34" t="s">
        <v>409</v>
      </c>
      <c r="B43" s="65"/>
      <c r="C43" s="65"/>
      <c r="D43" s="65"/>
      <c r="E43" s="33"/>
      <c r="F43" s="86"/>
      <c r="G43" s="65"/>
      <c r="H43" s="65"/>
      <c r="I43" s="65"/>
      <c r="J43" s="33"/>
      <c r="K43" s="86"/>
      <c r="L43" s="65"/>
      <c r="M43" s="65"/>
      <c r="N43" s="65"/>
      <c r="O43" s="33"/>
      <c r="P43" s="86"/>
      <c r="Q43" s="104">
        <v>27</v>
      </c>
      <c r="R43" s="104">
        <v>9</v>
      </c>
      <c r="S43" s="104">
        <v>36</v>
      </c>
      <c r="T43" s="33">
        <f t="shared" ref="T43:T55" si="82">Q43/S43</f>
        <v>0.75</v>
      </c>
      <c r="U43" s="86">
        <f t="shared" si="4"/>
        <v>0.25</v>
      </c>
      <c r="V43" s="104">
        <v>33</v>
      </c>
      <c r="W43" s="104">
        <v>11</v>
      </c>
      <c r="X43" s="104">
        <f>V43+W43</f>
        <v>44</v>
      </c>
      <c r="Y43" s="33">
        <f>V43/X43</f>
        <v>0.75</v>
      </c>
      <c r="Z43" s="86">
        <f t="shared" si="5"/>
        <v>0.25</v>
      </c>
      <c r="AA43" s="104">
        <v>49</v>
      </c>
      <c r="AB43" s="104">
        <v>13</v>
      </c>
      <c r="AC43" s="104">
        <f>AA43+AB43</f>
        <v>62</v>
      </c>
      <c r="AD43" s="33">
        <f>AA43/AC43</f>
        <v>0.79032258064516125</v>
      </c>
      <c r="AE43" s="86">
        <f t="shared" si="6"/>
        <v>0.20967741935483872</v>
      </c>
      <c r="AF43" s="104">
        <v>55</v>
      </c>
      <c r="AG43" s="104">
        <v>15</v>
      </c>
      <c r="AH43" s="104">
        <f>AF43+AG43</f>
        <v>70</v>
      </c>
      <c r="AI43" s="33">
        <f>AF43/AH43</f>
        <v>0.7857142857142857</v>
      </c>
      <c r="AJ43" s="86">
        <f t="shared" si="7"/>
        <v>0.21428571428571427</v>
      </c>
      <c r="AK43" s="104">
        <f>SUM(AK39:AK42)</f>
        <v>58</v>
      </c>
      <c r="AL43" s="104">
        <f>SUM(AL39:AL42)</f>
        <v>23</v>
      </c>
      <c r="AM43" s="104">
        <f>AK43+AL43</f>
        <v>81</v>
      </c>
      <c r="AN43" s="33">
        <f>AK43/AM43</f>
        <v>0.71604938271604934</v>
      </c>
      <c r="AO43" s="87">
        <f t="shared" ref="AO43:AO47" si="83">AL43/AM43</f>
        <v>0.2839506172839506</v>
      </c>
      <c r="AP43" s="104">
        <v>62</v>
      </c>
      <c r="AQ43" s="104">
        <v>26</v>
      </c>
      <c r="AR43" s="104">
        <v>88</v>
      </c>
      <c r="AS43" s="33">
        <f>AP43/AR43</f>
        <v>0.70454545454545459</v>
      </c>
      <c r="AT43" s="87">
        <f t="shared" ref="AT43" si="84">AQ43/AR43</f>
        <v>0.29545454545454547</v>
      </c>
    </row>
    <row r="44" spans="1:46" ht="18" customHeight="1" x14ac:dyDescent="0.3">
      <c r="A44" s="34" t="s">
        <v>310</v>
      </c>
      <c r="B44" s="65">
        <v>300</v>
      </c>
      <c r="C44" s="65">
        <v>261</v>
      </c>
      <c r="D44" s="65">
        <f>SUM(B44:C44)</f>
        <v>561</v>
      </c>
      <c r="E44" s="33">
        <f t="shared" ref="E44:E55" si="85">B44/D44</f>
        <v>0.53475935828877008</v>
      </c>
      <c r="F44" s="86">
        <f t="shared" si="1"/>
        <v>0.46524064171122997</v>
      </c>
      <c r="G44" s="65">
        <v>386</v>
      </c>
      <c r="H44" s="65">
        <v>314</v>
      </c>
      <c r="I44" s="65">
        <f>SUM(G44:H44)</f>
        <v>700</v>
      </c>
      <c r="J44" s="33">
        <f t="shared" ref="J44:J55" si="86">G44/I44</f>
        <v>0.55142857142857138</v>
      </c>
      <c r="K44" s="86">
        <f t="shared" si="2"/>
        <v>0.44857142857142857</v>
      </c>
      <c r="L44" s="65">
        <v>395</v>
      </c>
      <c r="M44" s="65">
        <v>328</v>
      </c>
      <c r="N44" s="65">
        <f>SUM(L44:M44)</f>
        <v>723</v>
      </c>
      <c r="O44" s="33">
        <f t="shared" ref="O44:O55" si="87">L44/N44</f>
        <v>0.54633471645919773</v>
      </c>
      <c r="P44" s="86">
        <f t="shared" si="3"/>
        <v>0.45366528354080221</v>
      </c>
      <c r="Q44" s="65">
        <v>414</v>
      </c>
      <c r="R44" s="65">
        <v>348</v>
      </c>
      <c r="S44" s="65">
        <f>SUM(Q44:R44)</f>
        <v>762</v>
      </c>
      <c r="T44" s="33">
        <f t="shared" si="82"/>
        <v>0.54330708661417326</v>
      </c>
      <c r="U44" s="86">
        <f t="shared" si="4"/>
        <v>0.45669291338582679</v>
      </c>
      <c r="V44" s="65">
        <v>446</v>
      </c>
      <c r="W44" s="65">
        <v>353</v>
      </c>
      <c r="X44" s="65">
        <f>SUM(V44:W44)</f>
        <v>799</v>
      </c>
      <c r="Y44" s="33">
        <f>V44/X44</f>
        <v>0.55819774718397996</v>
      </c>
      <c r="Z44" s="86">
        <f t="shared" si="5"/>
        <v>0.44180225281602004</v>
      </c>
      <c r="AA44" s="65">
        <v>474</v>
      </c>
      <c r="AB44" s="65">
        <v>374</v>
      </c>
      <c r="AC44" s="65">
        <f>SUM(AA44:AB44)</f>
        <v>848</v>
      </c>
      <c r="AD44" s="33">
        <f>AA44/AC44</f>
        <v>0.55896226415094341</v>
      </c>
      <c r="AE44" s="86">
        <f t="shared" si="6"/>
        <v>0.44103773584905659</v>
      </c>
      <c r="AF44" s="65">
        <v>562</v>
      </c>
      <c r="AG44" s="65">
        <v>408</v>
      </c>
      <c r="AH44" s="65">
        <f>SUM(AF44:AG44)</f>
        <v>970</v>
      </c>
      <c r="AI44" s="33">
        <f>AF44/AH44</f>
        <v>0.57938144329896912</v>
      </c>
      <c r="AJ44" s="86">
        <f t="shared" si="7"/>
        <v>0.42061855670103093</v>
      </c>
      <c r="AK44" s="65">
        <v>590</v>
      </c>
      <c r="AL44" s="65">
        <v>446</v>
      </c>
      <c r="AM44" s="65">
        <f>SUM(AK44:AL44)</f>
        <v>1036</v>
      </c>
      <c r="AN44" s="33">
        <f>AK44/AM44</f>
        <v>0.56949806949806947</v>
      </c>
      <c r="AO44" s="87">
        <f t="shared" si="83"/>
        <v>0.43050193050193047</v>
      </c>
      <c r="AP44" s="65">
        <v>605</v>
      </c>
      <c r="AQ44" s="65">
        <v>456</v>
      </c>
      <c r="AR44" s="65">
        <v>1061</v>
      </c>
      <c r="AS44" s="33">
        <f>AP44/AR44</f>
        <v>0.57021677662582471</v>
      </c>
      <c r="AT44" s="87">
        <f t="shared" si="9"/>
        <v>0.42978322337417529</v>
      </c>
    </row>
    <row r="45" spans="1:46" ht="18" customHeight="1" x14ac:dyDescent="0.3">
      <c r="A45" s="34" t="s">
        <v>311</v>
      </c>
      <c r="B45" s="65">
        <v>34</v>
      </c>
      <c r="C45" s="65">
        <v>49</v>
      </c>
      <c r="D45" s="65">
        <f>SUM(B45:C45)</f>
        <v>83</v>
      </c>
      <c r="E45" s="33">
        <f t="shared" si="85"/>
        <v>0.40963855421686746</v>
      </c>
      <c r="F45" s="86">
        <f t="shared" si="1"/>
        <v>0.59036144578313254</v>
      </c>
      <c r="G45" s="65">
        <v>42</v>
      </c>
      <c r="H45" s="65">
        <v>43</v>
      </c>
      <c r="I45" s="65">
        <f>SUM(G45:H45)</f>
        <v>85</v>
      </c>
      <c r="J45" s="33">
        <f t="shared" si="86"/>
        <v>0.49411764705882355</v>
      </c>
      <c r="K45" s="86">
        <f t="shared" si="2"/>
        <v>0.50588235294117645</v>
      </c>
      <c r="L45" s="65">
        <v>46</v>
      </c>
      <c r="M45" s="65">
        <v>37</v>
      </c>
      <c r="N45" s="65">
        <f>SUM(L45:M45)</f>
        <v>83</v>
      </c>
      <c r="O45" s="33">
        <f t="shared" si="87"/>
        <v>0.55421686746987953</v>
      </c>
      <c r="P45" s="86">
        <f t="shared" si="3"/>
        <v>0.44578313253012047</v>
      </c>
      <c r="Q45" s="65">
        <v>42</v>
      </c>
      <c r="R45" s="65">
        <v>39</v>
      </c>
      <c r="S45" s="65">
        <f>SUM(Q45:R45)</f>
        <v>81</v>
      </c>
      <c r="T45" s="33">
        <f t="shared" si="82"/>
        <v>0.51851851851851849</v>
      </c>
      <c r="U45" s="86">
        <f t="shared" si="4"/>
        <v>0.48148148148148145</v>
      </c>
      <c r="V45" s="65">
        <v>44</v>
      </c>
      <c r="W45" s="65">
        <v>41</v>
      </c>
      <c r="X45" s="65">
        <f>SUM(V45:W45)</f>
        <v>85</v>
      </c>
      <c r="Y45" s="33">
        <f>V45/X45</f>
        <v>0.51764705882352946</v>
      </c>
      <c r="Z45" s="86">
        <f t="shared" si="5"/>
        <v>0.4823529411764706</v>
      </c>
      <c r="AA45" s="65">
        <v>44</v>
      </c>
      <c r="AB45" s="65">
        <v>46</v>
      </c>
      <c r="AC45" s="65">
        <f>SUM(AA45:AB45)</f>
        <v>90</v>
      </c>
      <c r="AD45" s="33">
        <f>AA45/AC45</f>
        <v>0.48888888888888887</v>
      </c>
      <c r="AE45" s="86">
        <f t="shared" si="6"/>
        <v>0.51111111111111107</v>
      </c>
      <c r="AF45" s="65">
        <v>52</v>
      </c>
      <c r="AG45" s="65">
        <v>38</v>
      </c>
      <c r="AH45" s="65">
        <f>SUM(AF45:AG45)</f>
        <v>90</v>
      </c>
      <c r="AI45" s="33">
        <f>AF45/AH45</f>
        <v>0.57777777777777772</v>
      </c>
      <c r="AJ45" s="86">
        <f t="shared" si="7"/>
        <v>0.42222222222222222</v>
      </c>
      <c r="AK45" s="65">
        <v>60</v>
      </c>
      <c r="AL45" s="65">
        <v>37</v>
      </c>
      <c r="AM45" s="65">
        <f>SUM(AK45:AL45)</f>
        <v>97</v>
      </c>
      <c r="AN45" s="33">
        <f>AK45/AM45</f>
        <v>0.61855670103092786</v>
      </c>
      <c r="AO45" s="87">
        <f t="shared" si="83"/>
        <v>0.38144329896907214</v>
      </c>
      <c r="AP45" s="65">
        <v>50</v>
      </c>
      <c r="AQ45" s="65">
        <v>32</v>
      </c>
      <c r="AR45" s="65">
        <v>82</v>
      </c>
      <c r="AS45" s="33">
        <f>AP45/AR45</f>
        <v>0.6097560975609756</v>
      </c>
      <c r="AT45" s="87">
        <f t="shared" si="9"/>
        <v>0.3902439024390244</v>
      </c>
    </row>
    <row r="46" spans="1:46" ht="18" customHeight="1" x14ac:dyDescent="0.3">
      <c r="A46" s="34" t="s">
        <v>312</v>
      </c>
      <c r="B46" s="65">
        <v>92</v>
      </c>
      <c r="C46" s="65">
        <v>34</v>
      </c>
      <c r="D46" s="65">
        <f>SUM(B46+C46)</f>
        <v>126</v>
      </c>
      <c r="E46" s="33">
        <f t="shared" si="85"/>
        <v>0.73015873015873012</v>
      </c>
      <c r="F46" s="86">
        <f t="shared" si="1"/>
        <v>0.26984126984126983</v>
      </c>
      <c r="G46" s="65">
        <v>90</v>
      </c>
      <c r="H46" s="65">
        <v>32</v>
      </c>
      <c r="I46" s="65">
        <f>SUM(G46+H46)</f>
        <v>122</v>
      </c>
      <c r="J46" s="33">
        <f t="shared" si="86"/>
        <v>0.73770491803278693</v>
      </c>
      <c r="K46" s="86">
        <f t="shared" si="2"/>
        <v>0.26229508196721313</v>
      </c>
      <c r="L46" s="65">
        <v>92</v>
      </c>
      <c r="M46" s="65">
        <v>34</v>
      </c>
      <c r="N46" s="65">
        <f>SUM(L46+M46)</f>
        <v>126</v>
      </c>
      <c r="O46" s="33">
        <f t="shared" si="87"/>
        <v>0.73015873015873012</v>
      </c>
      <c r="P46" s="86">
        <f t="shared" si="3"/>
        <v>0.26984126984126983</v>
      </c>
      <c r="Q46" s="65">
        <v>90</v>
      </c>
      <c r="R46" s="65">
        <v>34</v>
      </c>
      <c r="S46" s="65">
        <f>SUM(Q46+R46)</f>
        <v>124</v>
      </c>
      <c r="T46" s="33">
        <f t="shared" si="82"/>
        <v>0.72580645161290325</v>
      </c>
      <c r="U46" s="86">
        <f t="shared" si="4"/>
        <v>0.27419354838709675</v>
      </c>
      <c r="V46" s="65">
        <v>90</v>
      </c>
      <c r="W46" s="65">
        <v>34</v>
      </c>
      <c r="X46" s="65">
        <f>SUM(V46:W46)</f>
        <v>124</v>
      </c>
      <c r="Y46" s="33">
        <f>V46/X46</f>
        <v>0.72580645161290325</v>
      </c>
      <c r="Z46" s="86">
        <f t="shared" si="5"/>
        <v>0.27419354838709675</v>
      </c>
      <c r="AA46" s="65">
        <v>87</v>
      </c>
      <c r="AB46" s="65">
        <v>32</v>
      </c>
      <c r="AC46" s="65">
        <f>SUM(AA46:AB46)</f>
        <v>119</v>
      </c>
      <c r="AD46" s="33">
        <f>AA46/AC46</f>
        <v>0.73109243697478987</v>
      </c>
      <c r="AE46" s="86">
        <f t="shared" si="6"/>
        <v>0.26890756302521007</v>
      </c>
      <c r="AF46" s="65">
        <v>82</v>
      </c>
      <c r="AG46" s="65">
        <v>34</v>
      </c>
      <c r="AH46" s="65">
        <f>SUM(AF46:AG46)</f>
        <v>116</v>
      </c>
      <c r="AI46" s="33">
        <f>AF46/AH46</f>
        <v>0.7068965517241379</v>
      </c>
      <c r="AJ46" s="86">
        <f t="shared" si="7"/>
        <v>0.29310344827586204</v>
      </c>
      <c r="AK46" s="65">
        <v>87</v>
      </c>
      <c r="AL46" s="65">
        <v>33</v>
      </c>
      <c r="AM46" s="65">
        <f>SUM(AK46:AL46)</f>
        <v>120</v>
      </c>
      <c r="AN46" s="33">
        <f>AK46/AM46</f>
        <v>0.72499999999999998</v>
      </c>
      <c r="AO46" s="87">
        <f t="shared" si="83"/>
        <v>0.27500000000000002</v>
      </c>
      <c r="AP46" s="65">
        <v>90</v>
      </c>
      <c r="AQ46" s="65">
        <v>37</v>
      </c>
      <c r="AR46" s="65">
        <v>127</v>
      </c>
      <c r="AS46" s="33">
        <f>AP46/AR46</f>
        <v>0.70866141732283461</v>
      </c>
      <c r="AT46" s="87">
        <f t="shared" si="9"/>
        <v>0.29133858267716534</v>
      </c>
    </row>
    <row r="47" spans="1:46" ht="18" customHeight="1" x14ac:dyDescent="0.3">
      <c r="A47" s="34" t="s">
        <v>313</v>
      </c>
      <c r="B47" s="65">
        <v>25</v>
      </c>
      <c r="C47" s="65">
        <v>124</v>
      </c>
      <c r="D47" s="65">
        <f>SUM(B47:C47)</f>
        <v>149</v>
      </c>
      <c r="E47" s="33">
        <f t="shared" si="85"/>
        <v>0.16778523489932887</v>
      </c>
      <c r="F47" s="86">
        <f t="shared" si="1"/>
        <v>0.83221476510067116</v>
      </c>
      <c r="G47" s="65">
        <v>26</v>
      </c>
      <c r="H47" s="65">
        <v>120</v>
      </c>
      <c r="I47" s="65">
        <f>SUM(G47:H47)</f>
        <v>146</v>
      </c>
      <c r="J47" s="33">
        <f t="shared" si="86"/>
        <v>0.17808219178082191</v>
      </c>
      <c r="K47" s="86">
        <f t="shared" si="2"/>
        <v>0.82191780821917804</v>
      </c>
      <c r="L47" s="65">
        <v>27</v>
      </c>
      <c r="M47" s="65">
        <v>121</v>
      </c>
      <c r="N47" s="65">
        <f>SUM(L47:M47)</f>
        <v>148</v>
      </c>
      <c r="O47" s="33">
        <f t="shared" si="87"/>
        <v>0.18243243243243243</v>
      </c>
      <c r="P47" s="86">
        <f t="shared" si="3"/>
        <v>0.81756756756756754</v>
      </c>
      <c r="Q47" s="65">
        <v>27</v>
      </c>
      <c r="R47" s="65">
        <v>117</v>
      </c>
      <c r="S47" s="65">
        <f>SUM(Q47:R47)</f>
        <v>144</v>
      </c>
      <c r="T47" s="33">
        <f t="shared" si="82"/>
        <v>0.1875</v>
      </c>
      <c r="U47" s="86">
        <f t="shared" si="4"/>
        <v>0.8125</v>
      </c>
      <c r="V47" s="65">
        <v>26</v>
      </c>
      <c r="W47" s="65">
        <v>117</v>
      </c>
      <c r="X47" s="65">
        <f>SUM(V47:W47)</f>
        <v>143</v>
      </c>
      <c r="Y47" s="33">
        <f>V47/X47</f>
        <v>0.18181818181818182</v>
      </c>
      <c r="Z47" s="86">
        <f t="shared" si="5"/>
        <v>0.81818181818181823</v>
      </c>
      <c r="AA47" s="65">
        <v>27</v>
      </c>
      <c r="AB47" s="65">
        <v>121</v>
      </c>
      <c r="AC47" s="65">
        <f>SUM(AA47:AB47)</f>
        <v>148</v>
      </c>
      <c r="AD47" s="33">
        <f>AA47/AC47</f>
        <v>0.18243243243243243</v>
      </c>
      <c r="AE47" s="86">
        <f t="shared" si="6"/>
        <v>0.81756756756756754</v>
      </c>
      <c r="AF47" s="65">
        <v>28</v>
      </c>
      <c r="AG47" s="65">
        <v>125</v>
      </c>
      <c r="AH47" s="65">
        <f>SUM(AF47:AG47)</f>
        <v>153</v>
      </c>
      <c r="AI47" s="33">
        <f>AF47/AH47</f>
        <v>0.18300653594771241</v>
      </c>
      <c r="AJ47" s="86">
        <f t="shared" si="7"/>
        <v>0.81699346405228757</v>
      </c>
      <c r="AK47" s="65">
        <v>27</v>
      </c>
      <c r="AL47" s="65">
        <v>120</v>
      </c>
      <c r="AM47" s="65">
        <f>SUM(AK47:AL47)</f>
        <v>147</v>
      </c>
      <c r="AN47" s="33">
        <f>AK47/AM47</f>
        <v>0.18367346938775511</v>
      </c>
      <c r="AO47" s="87">
        <f t="shared" si="83"/>
        <v>0.81632653061224492</v>
      </c>
      <c r="AP47" s="65">
        <v>22</v>
      </c>
      <c r="AQ47" s="65">
        <v>121</v>
      </c>
      <c r="AR47" s="65">
        <v>143</v>
      </c>
      <c r="AS47" s="33">
        <f>AP47/AR47</f>
        <v>0.15384615384615385</v>
      </c>
      <c r="AT47" s="87">
        <f t="shared" si="9"/>
        <v>0.84615384615384615</v>
      </c>
    </row>
    <row r="48" spans="1:46" ht="18" customHeight="1" x14ac:dyDescent="0.3">
      <c r="A48" s="34" t="s">
        <v>314</v>
      </c>
      <c r="B48" s="65">
        <v>118</v>
      </c>
      <c r="C48" s="65">
        <v>70</v>
      </c>
      <c r="D48" s="65">
        <f>SUM(B48:C48)</f>
        <v>188</v>
      </c>
      <c r="E48" s="33">
        <f t="shared" si="85"/>
        <v>0.62765957446808507</v>
      </c>
      <c r="F48" s="86">
        <f t="shared" si="1"/>
        <v>0.37234042553191488</v>
      </c>
      <c r="G48" s="65">
        <v>47</v>
      </c>
      <c r="H48" s="65">
        <v>39</v>
      </c>
      <c r="I48" s="65">
        <f>SUM(G48:H48)</f>
        <v>86</v>
      </c>
      <c r="J48" s="33">
        <f t="shared" si="86"/>
        <v>0.54651162790697672</v>
      </c>
      <c r="K48" s="86">
        <f t="shared" si="2"/>
        <v>0.45348837209302323</v>
      </c>
      <c r="L48" s="65">
        <v>57</v>
      </c>
      <c r="M48" s="65">
        <v>44</v>
      </c>
      <c r="N48" s="65">
        <f>SUM(L48:M48)</f>
        <v>101</v>
      </c>
      <c r="O48" s="33">
        <f t="shared" si="87"/>
        <v>0.5643564356435643</v>
      </c>
      <c r="P48" s="86">
        <f t="shared" si="3"/>
        <v>0.43564356435643564</v>
      </c>
      <c r="Q48" s="65">
        <f>'Mittelbau 2016-25'!Q38</f>
        <v>57</v>
      </c>
      <c r="R48" s="65">
        <f>'Mittelbau 2016-25'!R38</f>
        <v>37</v>
      </c>
      <c r="S48" s="65">
        <f>SUM(Q48:R48)</f>
        <v>94</v>
      </c>
      <c r="T48" s="33">
        <f t="shared" si="82"/>
        <v>0.6063829787234043</v>
      </c>
      <c r="U48" s="86">
        <f t="shared" si="4"/>
        <v>0.39361702127659576</v>
      </c>
      <c r="V48" s="65"/>
      <c r="W48" s="65"/>
      <c r="X48" s="65"/>
      <c r="Y48" s="33"/>
      <c r="Z48" s="86"/>
      <c r="AA48" s="65"/>
      <c r="AB48" s="65"/>
      <c r="AC48" s="65"/>
      <c r="AD48" s="33"/>
      <c r="AE48" s="86"/>
      <c r="AF48" s="65"/>
      <c r="AG48" s="65"/>
      <c r="AH48" s="65"/>
      <c r="AI48" s="33"/>
      <c r="AJ48" s="86"/>
      <c r="AK48" s="65"/>
      <c r="AL48" s="65"/>
      <c r="AM48" s="65"/>
      <c r="AN48" s="33"/>
      <c r="AO48" s="87"/>
      <c r="AP48" s="65"/>
      <c r="AQ48" s="65"/>
      <c r="AR48" s="65"/>
      <c r="AS48" s="33"/>
      <c r="AT48" s="87"/>
    </row>
    <row r="49" spans="1:58" s="25" customFormat="1" ht="18" customHeight="1" x14ac:dyDescent="0.3">
      <c r="A49" s="34" t="s">
        <v>160</v>
      </c>
      <c r="B49" s="104">
        <f>SUM(B44:B48)</f>
        <v>569</v>
      </c>
      <c r="C49" s="104">
        <f>SUM(C44:C48)</f>
        <v>538</v>
      </c>
      <c r="D49" s="104">
        <f>SUM(D44:D48)</f>
        <v>1107</v>
      </c>
      <c r="E49" s="105">
        <f t="shared" si="85"/>
        <v>0.5140018066847335</v>
      </c>
      <c r="F49" s="86">
        <f t="shared" si="1"/>
        <v>0.4859981933152665</v>
      </c>
      <c r="G49" s="104">
        <f>SUM(G44:G48)</f>
        <v>591</v>
      </c>
      <c r="H49" s="104">
        <f>SUM(H44:H48)</f>
        <v>548</v>
      </c>
      <c r="I49" s="104">
        <f>SUM(I44:I48)</f>
        <v>1139</v>
      </c>
      <c r="J49" s="105">
        <f t="shared" si="86"/>
        <v>0.51887620719929761</v>
      </c>
      <c r="K49" s="86">
        <f t="shared" si="2"/>
        <v>0.48112379280070239</v>
      </c>
      <c r="L49" s="104">
        <f>SUM(L44:L48)</f>
        <v>617</v>
      </c>
      <c r="M49" s="104">
        <f>SUM(M44:M48)</f>
        <v>564</v>
      </c>
      <c r="N49" s="104">
        <f>SUM(N44:N48)</f>
        <v>1181</v>
      </c>
      <c r="O49" s="33">
        <f t="shared" si="87"/>
        <v>0.52243861134631664</v>
      </c>
      <c r="P49" s="86">
        <f t="shared" si="3"/>
        <v>0.47756138865368331</v>
      </c>
      <c r="Q49" s="104">
        <f>SUM(Q44:Q48)</f>
        <v>630</v>
      </c>
      <c r="R49" s="104">
        <f>SUM(R44:R48)</f>
        <v>575</v>
      </c>
      <c r="S49" s="104">
        <f t="shared" ref="S49:S55" si="88">Q49+R49</f>
        <v>1205</v>
      </c>
      <c r="T49" s="33">
        <f t="shared" si="82"/>
        <v>0.52282157676348551</v>
      </c>
      <c r="U49" s="86">
        <f t="shared" si="4"/>
        <v>0.47717842323651455</v>
      </c>
      <c r="V49" s="104">
        <f>SUM(V44:V48)</f>
        <v>606</v>
      </c>
      <c r="W49" s="104">
        <f>SUM(W44:W48)</f>
        <v>545</v>
      </c>
      <c r="X49" s="104">
        <f>V49+W49</f>
        <v>1151</v>
      </c>
      <c r="Y49" s="33">
        <f>V49/X49</f>
        <v>0.52649869678540395</v>
      </c>
      <c r="Z49" s="86">
        <f t="shared" si="5"/>
        <v>0.47350130321459599</v>
      </c>
      <c r="AA49" s="104">
        <v>630</v>
      </c>
      <c r="AB49" s="104">
        <v>573</v>
      </c>
      <c r="AC49" s="104">
        <f>AA49+AB49</f>
        <v>1203</v>
      </c>
      <c r="AD49" s="33">
        <f>AA49/AC49</f>
        <v>0.52369077306733169</v>
      </c>
      <c r="AE49" s="86">
        <f t="shared" si="6"/>
        <v>0.47630922693266831</v>
      </c>
      <c r="AF49" s="104">
        <v>723</v>
      </c>
      <c r="AG49" s="104">
        <v>605</v>
      </c>
      <c r="AH49" s="104">
        <f>AF49+AG49</f>
        <v>1328</v>
      </c>
      <c r="AI49" s="33">
        <f>AF49/AH49</f>
        <v>0.54442771084337349</v>
      </c>
      <c r="AJ49" s="86">
        <f t="shared" si="7"/>
        <v>0.45557228915662651</v>
      </c>
      <c r="AK49" s="104">
        <v>763</v>
      </c>
      <c r="AL49" s="104">
        <f>SUM(AL44:AL48)</f>
        <v>636</v>
      </c>
      <c r="AM49" s="104">
        <f>AK49+AL49</f>
        <v>1399</v>
      </c>
      <c r="AN49" s="33">
        <f>AK49/AM49</f>
        <v>0.5453895639742673</v>
      </c>
      <c r="AO49" s="87">
        <f t="shared" ref="AO49:AO53" si="89">AL49/AM49</f>
        <v>0.45461043602573264</v>
      </c>
      <c r="AP49" s="104">
        <v>767</v>
      </c>
      <c r="AQ49" s="104">
        <v>646</v>
      </c>
      <c r="AR49" s="104">
        <v>1413</v>
      </c>
      <c r="AS49" s="33">
        <f>AP49/AR49</f>
        <v>0.54281670205237087</v>
      </c>
      <c r="AT49" s="87">
        <f t="shared" si="9"/>
        <v>0.45718329794762913</v>
      </c>
    </row>
    <row r="50" spans="1:58" ht="18" customHeight="1" x14ac:dyDescent="0.3">
      <c r="A50" s="34" t="s">
        <v>315</v>
      </c>
      <c r="B50" s="65">
        <f t="shared" ref="B50:D51" si="90">SUM(B4+B9+B14+B19+B24+B29+B34+B44)</f>
        <v>1073</v>
      </c>
      <c r="C50" s="65">
        <f t="shared" si="90"/>
        <v>507</v>
      </c>
      <c r="D50" s="65">
        <f t="shared" si="90"/>
        <v>1580</v>
      </c>
      <c r="E50" s="33">
        <f t="shared" si="85"/>
        <v>0.67911392405063287</v>
      </c>
      <c r="F50" s="86">
        <f t="shared" si="1"/>
        <v>0.32088607594936708</v>
      </c>
      <c r="G50" s="65">
        <f t="shared" ref="G50:I51" si="91">SUM(G4+G9+G14+G19+G24+G29+G34+G44)</f>
        <v>1269</v>
      </c>
      <c r="H50" s="65">
        <f t="shared" si="91"/>
        <v>607</v>
      </c>
      <c r="I50" s="65">
        <f t="shared" si="91"/>
        <v>1876</v>
      </c>
      <c r="J50" s="33">
        <f t="shared" si="86"/>
        <v>0.67643923240938164</v>
      </c>
      <c r="K50" s="86">
        <f t="shared" si="2"/>
        <v>0.32356076759061836</v>
      </c>
      <c r="L50" s="65">
        <f t="shared" ref="L50:N51" si="92">SUM(L4+L9+L14+L19+L24+L29+L34+L44)</f>
        <v>1330</v>
      </c>
      <c r="M50" s="65">
        <f t="shared" si="92"/>
        <v>640</v>
      </c>
      <c r="N50" s="65">
        <f t="shared" si="92"/>
        <v>1970</v>
      </c>
      <c r="O50" s="33">
        <f t="shared" si="87"/>
        <v>0.67512690355329952</v>
      </c>
      <c r="P50" s="86">
        <f t="shared" si="3"/>
        <v>0.32487309644670048</v>
      </c>
      <c r="Q50" s="65">
        <v>1323</v>
      </c>
      <c r="R50" s="65">
        <v>665</v>
      </c>
      <c r="S50" s="65">
        <f t="shared" si="88"/>
        <v>1988</v>
      </c>
      <c r="T50" s="33">
        <f t="shared" si="82"/>
        <v>0.66549295774647887</v>
      </c>
      <c r="U50" s="86">
        <f t="shared" si="4"/>
        <v>0.33450704225352113</v>
      </c>
      <c r="V50" s="65">
        <v>1399</v>
      </c>
      <c r="W50" s="65">
        <v>688</v>
      </c>
      <c r="X50" s="65">
        <f>SUM(V50:W50)</f>
        <v>2087</v>
      </c>
      <c r="Y50" s="33">
        <f>V50/X50</f>
        <v>0.6703402012458074</v>
      </c>
      <c r="Z50" s="86">
        <f t="shared" si="5"/>
        <v>0.3296597987541926</v>
      </c>
      <c r="AA50" s="65">
        <v>1435</v>
      </c>
      <c r="AB50" s="65">
        <v>724</v>
      </c>
      <c r="AC50" s="65">
        <f>SUM(AA50:AB50)</f>
        <v>2159</v>
      </c>
      <c r="AD50" s="33">
        <f>AA50/AC50</f>
        <v>0.66465956461324682</v>
      </c>
      <c r="AE50" s="86">
        <f t="shared" si="6"/>
        <v>0.33534043538675312</v>
      </c>
      <c r="AF50" s="65">
        <v>1478</v>
      </c>
      <c r="AG50" s="65">
        <v>746</v>
      </c>
      <c r="AH50" s="65">
        <f>SUM(AF50:AG50)</f>
        <v>2224</v>
      </c>
      <c r="AI50" s="33">
        <f>AF50/AH50</f>
        <v>0.66456834532374098</v>
      </c>
      <c r="AJ50" s="86">
        <f t="shared" si="7"/>
        <v>0.33543165467625902</v>
      </c>
      <c r="AK50" s="65">
        <v>1591</v>
      </c>
      <c r="AL50" s="65">
        <v>812</v>
      </c>
      <c r="AM50" s="65">
        <f>SUM(AK50:AL50)</f>
        <v>2403</v>
      </c>
      <c r="AN50" s="33">
        <f>AK50/AM50</f>
        <v>0.6620890553474823</v>
      </c>
      <c r="AO50" s="87">
        <f t="shared" si="89"/>
        <v>0.3379109446525177</v>
      </c>
      <c r="AP50" s="65">
        <v>1595</v>
      </c>
      <c r="AQ50" s="65">
        <v>835</v>
      </c>
      <c r="AR50" s="65">
        <v>2430</v>
      </c>
      <c r="AS50" s="33">
        <f>AP50/AR50</f>
        <v>0.65637860082304522</v>
      </c>
      <c r="AT50" s="87">
        <f t="shared" si="9"/>
        <v>0.34362139917695472</v>
      </c>
    </row>
    <row r="51" spans="1:58" ht="18" customHeight="1" x14ac:dyDescent="0.3">
      <c r="A51" s="34" t="s">
        <v>316</v>
      </c>
      <c r="B51" s="65">
        <f t="shared" si="90"/>
        <v>606</v>
      </c>
      <c r="C51" s="65">
        <f t="shared" si="90"/>
        <v>210</v>
      </c>
      <c r="D51" s="65">
        <f t="shared" si="90"/>
        <v>816</v>
      </c>
      <c r="E51" s="33">
        <f t="shared" si="85"/>
        <v>0.74264705882352944</v>
      </c>
      <c r="F51" s="86">
        <f t="shared" si="1"/>
        <v>0.25735294117647056</v>
      </c>
      <c r="G51" s="65">
        <f t="shared" si="91"/>
        <v>618</v>
      </c>
      <c r="H51" s="65">
        <f t="shared" si="91"/>
        <v>205</v>
      </c>
      <c r="I51" s="65">
        <f t="shared" si="91"/>
        <v>823</v>
      </c>
      <c r="J51" s="33">
        <f t="shared" si="86"/>
        <v>0.75091130012150664</v>
      </c>
      <c r="K51" s="86">
        <f t="shared" si="2"/>
        <v>0.24908869987849333</v>
      </c>
      <c r="L51" s="65">
        <f t="shared" si="92"/>
        <v>657</v>
      </c>
      <c r="M51" s="65">
        <f t="shared" si="92"/>
        <v>203</v>
      </c>
      <c r="N51" s="65">
        <f t="shared" si="92"/>
        <v>860</v>
      </c>
      <c r="O51" s="33">
        <f t="shared" si="87"/>
        <v>0.76395348837209298</v>
      </c>
      <c r="P51" s="86">
        <f t="shared" si="3"/>
        <v>0.23604651162790696</v>
      </c>
      <c r="Q51" s="65">
        <v>617</v>
      </c>
      <c r="R51" s="65">
        <v>201</v>
      </c>
      <c r="S51" s="65">
        <f t="shared" si="88"/>
        <v>818</v>
      </c>
      <c r="T51" s="33">
        <f t="shared" si="82"/>
        <v>0.75427872860635692</v>
      </c>
      <c r="U51" s="86">
        <f t="shared" si="4"/>
        <v>0.24572127139364303</v>
      </c>
      <c r="V51" s="65">
        <v>612</v>
      </c>
      <c r="W51" s="65">
        <v>207</v>
      </c>
      <c r="X51" s="65">
        <f>SUM(V51:W51)</f>
        <v>819</v>
      </c>
      <c r="Y51" s="33">
        <f>V51/X51</f>
        <v>0.74725274725274726</v>
      </c>
      <c r="Z51" s="86">
        <f t="shared" si="5"/>
        <v>0.25274725274725274</v>
      </c>
      <c r="AA51" s="65">
        <v>617</v>
      </c>
      <c r="AB51" s="65">
        <v>204</v>
      </c>
      <c r="AC51" s="65">
        <f>SUM(AA51:AB51)</f>
        <v>821</v>
      </c>
      <c r="AD51" s="33">
        <f>AA51/AC51</f>
        <v>0.75152253349573694</v>
      </c>
      <c r="AE51" s="86">
        <f t="shared" si="6"/>
        <v>0.24847746650426308</v>
      </c>
      <c r="AF51" s="65">
        <v>621</v>
      </c>
      <c r="AG51" s="65">
        <v>198</v>
      </c>
      <c r="AH51" s="65">
        <f>SUM(AF51:AG51)</f>
        <v>819</v>
      </c>
      <c r="AI51" s="33">
        <f>AF51/AH51</f>
        <v>0.75824175824175821</v>
      </c>
      <c r="AJ51" s="86">
        <f t="shared" si="7"/>
        <v>0.24175824175824176</v>
      </c>
      <c r="AK51" s="65">
        <v>652</v>
      </c>
      <c r="AL51" s="65">
        <v>192</v>
      </c>
      <c r="AM51" s="65">
        <f>SUM(AK51:AL51)</f>
        <v>844</v>
      </c>
      <c r="AN51" s="33">
        <f>AK51/AM51</f>
        <v>0.77251184834123221</v>
      </c>
      <c r="AO51" s="87">
        <f t="shared" si="89"/>
        <v>0.22748815165876776</v>
      </c>
      <c r="AP51" s="65">
        <v>653</v>
      </c>
      <c r="AQ51" s="65">
        <v>184</v>
      </c>
      <c r="AR51" s="65">
        <v>837</v>
      </c>
      <c r="AS51" s="33">
        <f>AP51/AR51</f>
        <v>0.78016726403823178</v>
      </c>
      <c r="AT51" s="87">
        <f t="shared" si="9"/>
        <v>0.21983273596176822</v>
      </c>
    </row>
    <row r="52" spans="1:58" ht="18" customHeight="1" x14ac:dyDescent="0.3">
      <c r="A52" s="34" t="s">
        <v>317</v>
      </c>
      <c r="B52" s="65">
        <f>SUM(B6+B11+B16+B21+B26+B31+B46)</f>
        <v>96</v>
      </c>
      <c r="C52" s="65">
        <f>SUM(C6+C11+C16+C21+C26+C31+C36+C46)</f>
        <v>34</v>
      </c>
      <c r="D52" s="65">
        <f>SUM(D6+D11+D16+D21+D26+D31+D36+D46)</f>
        <v>130</v>
      </c>
      <c r="E52" s="33">
        <f t="shared" si="85"/>
        <v>0.7384615384615385</v>
      </c>
      <c r="F52" s="86">
        <f t="shared" si="1"/>
        <v>0.26153846153846155</v>
      </c>
      <c r="G52" s="65">
        <f>SUM(G6+G11+G16+G21+G26+G31+G46)</f>
        <v>93</v>
      </c>
      <c r="H52" s="65">
        <f>SUM(H6+H11+H16+H21+H26+H31+H36+H46)</f>
        <v>32</v>
      </c>
      <c r="I52" s="65">
        <f>SUM(I6+I11+I16+I21+I26+I31+I36+I46)</f>
        <v>125</v>
      </c>
      <c r="J52" s="33">
        <f t="shared" si="86"/>
        <v>0.74399999999999999</v>
      </c>
      <c r="K52" s="86">
        <f t="shared" si="2"/>
        <v>0.25600000000000001</v>
      </c>
      <c r="L52" s="65">
        <f>SUM(L6+L11+L16+L21+L26+L31+L46)</f>
        <v>95</v>
      </c>
      <c r="M52" s="65">
        <f>SUM(M6+M11+M16+M21+M26+M31+M36+M46)</f>
        <v>34</v>
      </c>
      <c r="N52" s="65">
        <f>SUM(N6+N11+N16+N21+N26+N31+N36+N46)</f>
        <v>129</v>
      </c>
      <c r="O52" s="33">
        <f t="shared" si="87"/>
        <v>0.73643410852713176</v>
      </c>
      <c r="P52" s="86">
        <f t="shared" si="3"/>
        <v>0.26356589147286824</v>
      </c>
      <c r="Q52" s="65">
        <v>93</v>
      </c>
      <c r="R52" s="65">
        <v>34</v>
      </c>
      <c r="S52" s="65">
        <f t="shared" si="88"/>
        <v>127</v>
      </c>
      <c r="T52" s="33">
        <f t="shared" si="82"/>
        <v>0.73228346456692917</v>
      </c>
      <c r="U52" s="86">
        <f t="shared" si="4"/>
        <v>0.26771653543307089</v>
      </c>
      <c r="V52" s="65">
        <v>92</v>
      </c>
      <c r="W52" s="65">
        <v>34</v>
      </c>
      <c r="X52" s="65">
        <f>SUM(V52:W52)</f>
        <v>126</v>
      </c>
      <c r="Y52" s="33">
        <f>V52/X52</f>
        <v>0.73015873015873012</v>
      </c>
      <c r="Z52" s="86">
        <f t="shared" si="5"/>
        <v>0.26984126984126983</v>
      </c>
      <c r="AA52" s="65">
        <v>89</v>
      </c>
      <c r="AB52" s="65">
        <v>32</v>
      </c>
      <c r="AC52" s="65">
        <f>SUM(AA52:AB52)</f>
        <v>121</v>
      </c>
      <c r="AD52" s="33">
        <f>AA52/AC52</f>
        <v>0.73553719008264462</v>
      </c>
      <c r="AE52" s="86">
        <f t="shared" si="6"/>
        <v>0.26446280991735538</v>
      </c>
      <c r="AF52" s="65">
        <v>85</v>
      </c>
      <c r="AG52" s="65">
        <v>34</v>
      </c>
      <c r="AH52" s="65">
        <f>SUM(AF52:AG52)</f>
        <v>119</v>
      </c>
      <c r="AI52" s="33">
        <f>AF52/AH52</f>
        <v>0.7142857142857143</v>
      </c>
      <c r="AJ52" s="86">
        <f t="shared" si="7"/>
        <v>0.2857142857142857</v>
      </c>
      <c r="AK52" s="65">
        <v>88</v>
      </c>
      <c r="AL52" s="65">
        <v>33</v>
      </c>
      <c r="AM52" s="65">
        <f>SUM(AK52:AL52)</f>
        <v>121</v>
      </c>
      <c r="AN52" s="33">
        <f>AK52/AM52</f>
        <v>0.72727272727272729</v>
      </c>
      <c r="AO52" s="87">
        <f t="shared" si="89"/>
        <v>0.27272727272727271</v>
      </c>
      <c r="AP52" s="65">
        <v>91</v>
      </c>
      <c r="AQ52" s="65">
        <v>37</v>
      </c>
      <c r="AR52" s="65">
        <v>128</v>
      </c>
      <c r="AS52" s="33">
        <f>AP52/AR52</f>
        <v>0.7109375</v>
      </c>
      <c r="AT52" s="87">
        <f t="shared" si="9"/>
        <v>0.2890625</v>
      </c>
    </row>
    <row r="53" spans="1:58" ht="18" customHeight="1" x14ac:dyDescent="0.3">
      <c r="A53" s="34" t="s">
        <v>318</v>
      </c>
      <c r="B53" s="65">
        <f>SUM(B7+B12+B17+B22+B27+B32+B37+B47)</f>
        <v>79</v>
      </c>
      <c r="C53" s="65">
        <f>SUM(C7+C12+C17+C22+C27+C32+C37+C47)</f>
        <v>249</v>
      </c>
      <c r="D53" s="65">
        <f>SUM(D7+D12+D17+D22+D27+D32+D47+D37)</f>
        <v>328</v>
      </c>
      <c r="E53" s="33">
        <f t="shared" si="85"/>
        <v>0.24085365853658536</v>
      </c>
      <c r="F53" s="86">
        <f t="shared" si="1"/>
        <v>0.75914634146341464</v>
      </c>
      <c r="G53" s="65">
        <f>SUM(G7+G12+G17+G22+G27+G32+G37+G47)</f>
        <v>78</v>
      </c>
      <c r="H53" s="65">
        <f>SUM(H7+H12+H17+H22+H27+H32+H37+H47)</f>
        <v>245</v>
      </c>
      <c r="I53" s="65">
        <f>SUM(I7+I12+I17+I22+I27+I32+I47+I37)</f>
        <v>323</v>
      </c>
      <c r="J53" s="33">
        <f t="shared" si="86"/>
        <v>0.24148606811145512</v>
      </c>
      <c r="K53" s="86">
        <f t="shared" si="2"/>
        <v>0.75851393188854488</v>
      </c>
      <c r="L53" s="65">
        <f>SUM(L7+L12+L17+L22+L27+L32+L37+L47)</f>
        <v>84</v>
      </c>
      <c r="M53" s="65">
        <f>SUM(M7+M12+M17+M22+M27+M32+M37+M47)</f>
        <v>244</v>
      </c>
      <c r="N53" s="65">
        <f>SUM(N7+N12+N17+N22+N27+N32+N47+N37)</f>
        <v>328</v>
      </c>
      <c r="O53" s="33">
        <f t="shared" si="87"/>
        <v>0.25609756097560976</v>
      </c>
      <c r="P53" s="86">
        <f t="shared" si="3"/>
        <v>0.74390243902439024</v>
      </c>
      <c r="Q53" s="65">
        <v>84</v>
      </c>
      <c r="R53" s="65">
        <v>239</v>
      </c>
      <c r="S53" s="65">
        <f t="shared" si="88"/>
        <v>323</v>
      </c>
      <c r="T53" s="33">
        <f t="shared" si="82"/>
        <v>0.26006191950464397</v>
      </c>
      <c r="U53" s="86">
        <f t="shared" si="4"/>
        <v>0.73993808049535603</v>
      </c>
      <c r="V53" s="65">
        <v>83</v>
      </c>
      <c r="W53" s="65">
        <v>237</v>
      </c>
      <c r="X53" s="65">
        <f>SUM(V53:W53)</f>
        <v>320</v>
      </c>
      <c r="Y53" s="33">
        <f>V53/X53</f>
        <v>0.25937500000000002</v>
      </c>
      <c r="Z53" s="86">
        <f t="shared" si="5"/>
        <v>0.74062499999999998</v>
      </c>
      <c r="AA53" s="65">
        <v>83</v>
      </c>
      <c r="AB53" s="65">
        <v>237</v>
      </c>
      <c r="AC53" s="65">
        <f>SUM(AA53:AB53)</f>
        <v>320</v>
      </c>
      <c r="AD53" s="33">
        <f>AA53/AC53</f>
        <v>0.25937500000000002</v>
      </c>
      <c r="AE53" s="86">
        <f t="shared" si="6"/>
        <v>0.74062499999999998</v>
      </c>
      <c r="AF53" s="65">
        <v>81</v>
      </c>
      <c r="AG53" s="65">
        <v>243</v>
      </c>
      <c r="AH53" s="65">
        <f>SUM(AF53:AG53)</f>
        <v>324</v>
      </c>
      <c r="AI53" s="33">
        <f>AF53/AH53</f>
        <v>0.25</v>
      </c>
      <c r="AJ53" s="86">
        <f t="shared" si="7"/>
        <v>0.75</v>
      </c>
      <c r="AK53" s="65">
        <v>78</v>
      </c>
      <c r="AL53" s="65">
        <v>225</v>
      </c>
      <c r="AM53" s="65">
        <f>SUM(AK53:AL53)</f>
        <v>303</v>
      </c>
      <c r="AN53" s="33">
        <f>AK53/AM53</f>
        <v>0.25742574257425743</v>
      </c>
      <c r="AO53" s="87">
        <f t="shared" si="89"/>
        <v>0.74257425742574257</v>
      </c>
      <c r="AP53" s="65">
        <v>69</v>
      </c>
      <c r="AQ53" s="65">
        <v>227</v>
      </c>
      <c r="AR53" s="65">
        <v>296</v>
      </c>
      <c r="AS53" s="33">
        <f>AP53/AR53</f>
        <v>0.23310810810810811</v>
      </c>
      <c r="AT53" s="87">
        <f t="shared" si="9"/>
        <v>0.76689189189189189</v>
      </c>
    </row>
    <row r="54" spans="1:58" ht="18" customHeight="1" x14ac:dyDescent="0.3">
      <c r="A54" s="34" t="s">
        <v>319</v>
      </c>
      <c r="B54" s="65">
        <v>118</v>
      </c>
      <c r="C54" s="65">
        <v>70</v>
      </c>
      <c r="D54" s="65">
        <f>SUM(B54:C54)</f>
        <v>188</v>
      </c>
      <c r="E54" s="33">
        <f t="shared" si="85"/>
        <v>0.62765957446808507</v>
      </c>
      <c r="F54" s="86">
        <f t="shared" si="1"/>
        <v>0.37234042553191488</v>
      </c>
      <c r="G54" s="65">
        <f>SUM(G48)</f>
        <v>47</v>
      </c>
      <c r="H54" s="65">
        <f>SUM(H48)</f>
        <v>39</v>
      </c>
      <c r="I54" s="65">
        <f>SUM(G54:H54)</f>
        <v>86</v>
      </c>
      <c r="J54" s="33">
        <f t="shared" si="86"/>
        <v>0.54651162790697672</v>
      </c>
      <c r="K54" s="86">
        <f t="shared" si="2"/>
        <v>0.45348837209302323</v>
      </c>
      <c r="L54" s="65">
        <f>SUM(L48)</f>
        <v>57</v>
      </c>
      <c r="M54" s="65">
        <f>SUM(M48)</f>
        <v>44</v>
      </c>
      <c r="N54" s="65">
        <f>SUM(L54:M54)</f>
        <v>101</v>
      </c>
      <c r="O54" s="33">
        <f t="shared" si="87"/>
        <v>0.5643564356435643</v>
      </c>
      <c r="P54" s="86">
        <f t="shared" si="3"/>
        <v>0.43564356435643564</v>
      </c>
      <c r="Q54" s="65">
        <f>Q48</f>
        <v>57</v>
      </c>
      <c r="R54" s="65">
        <f>R48</f>
        <v>37</v>
      </c>
      <c r="S54" s="65">
        <f t="shared" si="88"/>
        <v>94</v>
      </c>
      <c r="T54" s="33">
        <f t="shared" si="82"/>
        <v>0.6063829787234043</v>
      </c>
      <c r="U54" s="86">
        <f t="shared" si="4"/>
        <v>0.39361702127659576</v>
      </c>
      <c r="V54" s="65"/>
      <c r="W54" s="65"/>
      <c r="X54" s="65"/>
      <c r="Y54" s="33"/>
      <c r="Z54" s="86"/>
      <c r="AA54" s="65"/>
      <c r="AB54" s="65"/>
      <c r="AC54" s="65"/>
      <c r="AD54" s="33"/>
      <c r="AE54" s="86"/>
      <c r="AF54" s="65"/>
      <c r="AG54" s="65"/>
      <c r="AH54" s="65"/>
      <c r="AI54" s="33"/>
      <c r="AJ54" s="86"/>
      <c r="AK54" s="65"/>
      <c r="AL54" s="65"/>
      <c r="AM54" s="65"/>
      <c r="AN54" s="33"/>
      <c r="AO54" s="87"/>
      <c r="AP54" s="65"/>
      <c r="AQ54" s="65"/>
      <c r="AR54" s="65"/>
      <c r="AS54" s="33"/>
      <c r="AT54" s="87"/>
    </row>
    <row r="55" spans="1:58" s="25" customFormat="1" ht="18" customHeight="1" x14ac:dyDescent="0.3">
      <c r="A55" s="34" t="s">
        <v>133</v>
      </c>
      <c r="B55" s="107">
        <f>SUM(B50:B54)</f>
        <v>1972</v>
      </c>
      <c r="C55" s="107">
        <f>SUM(C50:C54)</f>
        <v>1070</v>
      </c>
      <c r="D55" s="107">
        <f>SUM(D50:D54)</f>
        <v>3042</v>
      </c>
      <c r="E55" s="106">
        <f t="shared" si="85"/>
        <v>0.64825772518080216</v>
      </c>
      <c r="F55" s="93">
        <f t="shared" si="1"/>
        <v>0.3517422748191979</v>
      </c>
      <c r="G55" s="107">
        <f>SUM(G50:G54)</f>
        <v>2105</v>
      </c>
      <c r="H55" s="107">
        <f>SUM(H50:H54)</f>
        <v>1128</v>
      </c>
      <c r="I55" s="107">
        <f>SUM(I50:I54)</f>
        <v>3233</v>
      </c>
      <c r="J55" s="106">
        <f t="shared" si="86"/>
        <v>0.65109805134549958</v>
      </c>
      <c r="K55" s="93">
        <f t="shared" si="2"/>
        <v>0.34890194865450047</v>
      </c>
      <c r="L55" s="107">
        <f>SUM(L50:L54)</f>
        <v>2223</v>
      </c>
      <c r="M55" s="107">
        <f>SUM(M50:M54)</f>
        <v>1165</v>
      </c>
      <c r="N55" s="107">
        <f>SUM(N50:N54)</f>
        <v>3388</v>
      </c>
      <c r="O55" s="94">
        <f t="shared" si="87"/>
        <v>0.65613931523022428</v>
      </c>
      <c r="P55" s="93">
        <f t="shared" si="3"/>
        <v>0.34386068476977566</v>
      </c>
      <c r="Q55" s="107">
        <f>SUM(Q50:Q54)</f>
        <v>2174</v>
      </c>
      <c r="R55" s="107">
        <f>SUM(R50:R54)</f>
        <v>1176</v>
      </c>
      <c r="S55" s="107">
        <f t="shared" si="88"/>
        <v>3350</v>
      </c>
      <c r="T55" s="94">
        <f t="shared" si="82"/>
        <v>0.64895522388059701</v>
      </c>
      <c r="U55" s="93">
        <f t="shared" si="4"/>
        <v>0.35104477611940299</v>
      </c>
      <c r="V55" s="107">
        <f>SUM(V50:V54)</f>
        <v>2186</v>
      </c>
      <c r="W55" s="107">
        <f>SUM(W50:W54)</f>
        <v>1166</v>
      </c>
      <c r="X55" s="107">
        <f>V55+W55</f>
        <v>3352</v>
      </c>
      <c r="Y55" s="94">
        <f>V55/X55</f>
        <v>0.65214797136038183</v>
      </c>
      <c r="Z55" s="93">
        <f t="shared" si="5"/>
        <v>0.34785202863961812</v>
      </c>
      <c r="AA55" s="107">
        <v>2212</v>
      </c>
      <c r="AB55" s="107">
        <v>1195</v>
      </c>
      <c r="AC55" s="107">
        <f>AA55+AB55</f>
        <v>3407</v>
      </c>
      <c r="AD55" s="94">
        <f>AA55/AC55</f>
        <v>0.64925154094511295</v>
      </c>
      <c r="AE55" s="93">
        <f t="shared" si="6"/>
        <v>0.350748459054887</v>
      </c>
      <c r="AF55" s="107">
        <v>2252</v>
      </c>
      <c r="AG55" s="107">
        <v>1219</v>
      </c>
      <c r="AH55" s="107">
        <f>AF55+AG55</f>
        <v>3471</v>
      </c>
      <c r="AI55" s="94">
        <f>AF55/AH55</f>
        <v>0.64880437914145783</v>
      </c>
      <c r="AJ55" s="93">
        <f t="shared" si="7"/>
        <v>0.35119562085854222</v>
      </c>
      <c r="AK55" s="107">
        <v>2398</v>
      </c>
      <c r="AL55" s="107">
        <v>1260</v>
      </c>
      <c r="AM55" s="107">
        <f>AK55+AL55</f>
        <v>3658</v>
      </c>
      <c r="AN55" s="94">
        <f>AK55/AM55</f>
        <v>0.65554948059048657</v>
      </c>
      <c r="AO55" s="37">
        <f t="shared" ref="AO55" si="93">AL55/AM55</f>
        <v>0.34445051940951338</v>
      </c>
      <c r="AP55" s="107">
        <v>2393</v>
      </c>
      <c r="AQ55" s="107">
        <v>1281</v>
      </c>
      <c r="AR55" s="107">
        <v>3674</v>
      </c>
      <c r="AS55" s="94">
        <f>AP55/AR55</f>
        <v>0.65133369624387594</v>
      </c>
      <c r="AT55" s="37">
        <f t="shared" si="9"/>
        <v>0.34866630375612412</v>
      </c>
    </row>
    <row r="57" spans="1:58" s="27" customFormat="1" ht="16" customHeight="1" x14ac:dyDescent="0.35">
      <c r="A57" s="36" t="s">
        <v>8</v>
      </c>
      <c r="Q57" s="8"/>
      <c r="R57" s="8"/>
      <c r="S57" s="8"/>
      <c r="T57" s="8"/>
      <c r="V57" s="8"/>
      <c r="W57" s="8"/>
      <c r="X57" s="8"/>
      <c r="Y57" s="8"/>
      <c r="AA57" s="8"/>
      <c r="AB57" s="8"/>
      <c r="AC57" s="8"/>
      <c r="AD57" s="8"/>
      <c r="AF57" s="8"/>
      <c r="AG57" s="8"/>
      <c r="AH57" s="8"/>
      <c r="AI57" s="8"/>
      <c r="AK57" s="8"/>
      <c r="AL57" s="8"/>
      <c r="AM57" s="8"/>
      <c r="AN57" s="8"/>
      <c r="AP57" s="8"/>
      <c r="AQ57" s="8"/>
      <c r="AR57" s="8"/>
      <c r="AS57" s="8"/>
    </row>
    <row r="58" spans="1:58" s="27" customFormat="1" ht="16" customHeight="1" x14ac:dyDescent="0.35">
      <c r="A58" s="27" t="s">
        <v>34</v>
      </c>
      <c r="Q58" s="8"/>
      <c r="R58" s="8"/>
      <c r="S58" s="8"/>
      <c r="T58" s="8"/>
      <c r="V58" s="8"/>
      <c r="W58" s="8"/>
      <c r="X58" s="8"/>
      <c r="Y58" s="8"/>
      <c r="AA58" s="8"/>
      <c r="AB58" s="8"/>
      <c r="AC58" s="8"/>
      <c r="AD58" s="8"/>
      <c r="AF58" s="8"/>
      <c r="AG58" s="8"/>
      <c r="AH58" s="8"/>
      <c r="AI58" s="8"/>
      <c r="AK58" s="8"/>
      <c r="AL58" s="8"/>
      <c r="AM58" s="8"/>
      <c r="AN58" s="8"/>
      <c r="AP58" s="8"/>
      <c r="AQ58" s="8"/>
      <c r="AR58" s="8"/>
      <c r="AS58" s="8"/>
    </row>
    <row r="59" spans="1:58" s="27" customFormat="1" ht="14.5" x14ac:dyDescent="0.35">
      <c r="A59" s="27" t="s">
        <v>29</v>
      </c>
      <c r="S59" s="29"/>
      <c r="V59" s="29"/>
      <c r="W59" s="29"/>
      <c r="AB59" s="8"/>
      <c r="AC59" s="8"/>
      <c r="AD59" s="8"/>
      <c r="AI59" s="8"/>
      <c r="AL59" s="8"/>
      <c r="AM59" s="8"/>
      <c r="AQ59" s="8"/>
      <c r="AR59" s="8"/>
      <c r="AW59" s="8"/>
      <c r="AY59" s="8"/>
      <c r="AZ59" s="8"/>
      <c r="BD59" s="8"/>
      <c r="BE59" s="8"/>
      <c r="BF59" s="8"/>
    </row>
    <row r="60" spans="1:58" s="27" customFormat="1" ht="14.5" x14ac:dyDescent="0.35">
      <c r="A60" s="27" t="s">
        <v>35</v>
      </c>
      <c r="S60" s="29"/>
      <c r="V60" s="29"/>
      <c r="W60" s="29"/>
      <c r="AB60" s="8"/>
      <c r="AC60" s="8"/>
      <c r="AD60" s="8"/>
      <c r="AI60" s="8"/>
      <c r="AL60" s="8"/>
      <c r="AM60" s="8"/>
      <c r="AQ60" s="8"/>
      <c r="AR60" s="8"/>
      <c r="AW60" s="8"/>
      <c r="AY60" s="8"/>
      <c r="AZ60" s="8"/>
      <c r="BD60" s="8"/>
      <c r="BE60" s="8"/>
      <c r="BF60" s="8"/>
    </row>
    <row r="61" spans="1:58" s="27" customFormat="1" ht="14.5" x14ac:dyDescent="0.35">
      <c r="A61" s="27" t="s">
        <v>404</v>
      </c>
      <c r="H61" s="29"/>
      <c r="I61" s="29"/>
      <c r="J61" s="29"/>
      <c r="M61" s="8"/>
      <c r="N61" s="8"/>
      <c r="O61" s="8"/>
      <c r="R61" s="8"/>
      <c r="S61" s="8"/>
      <c r="T61" s="8"/>
      <c r="W61" s="8"/>
      <c r="X61" s="8"/>
      <c r="Y61" s="8"/>
      <c r="AB61" s="8"/>
      <c r="AC61" s="8"/>
      <c r="AD61" s="8"/>
      <c r="AG61" s="8"/>
      <c r="AH61" s="8"/>
      <c r="AI61" s="8"/>
    </row>
  </sheetData>
  <pageMargins left="0.75" right="0.75" top="1" bottom="1" header="0.51180555555555496" footer="0.51180555555555496"/>
  <pageSetup paperSize="9" scale="37" firstPageNumber="0" orientation="portrait" r:id="rId1"/>
  <ignoredErrors>
    <ignoredError sqref="AP56:AS57 B56:E57 G56:J57 L56:O57 Q56:T57 V56:Y57 AA56:AD57 AF56:AI57 AM8:AM47" formula="1"/>
    <ignoredError sqref="AS5:AT7 B9:AG12 B13:C51 B53:C55 C52 B8:H8 J8:AG8 B5:AJ7" calculatedColumn="1"/>
    <ignoredError sqref="D13:AG48 AS8:AT42 AS44:AT55 AS43:AT43 D50:AG55 D49:U49 X49:AG49 B52 I8 AH8:AJ55" formula="1" calculatedColumn="1"/>
    <ignoredError sqref="V49:W49" formula="1" formulaRange="1" calculatedColumn="1"/>
    <ignoredError sqref="AK43:AL43 AL28 AK33" formulaRange="1"/>
  </ignoredErrors>
  <tableParts count="1">
    <tablePart r:id="rId2"/>
  </tableParts>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Y43"/>
  <sheetViews>
    <sheetView zoomScaleNormal="100" workbookViewId="0"/>
  </sheetViews>
  <sheetFormatPr baseColWidth="10" defaultColWidth="8.83203125" defaultRowHeight="15.5" x14ac:dyDescent="0.35"/>
  <cols>
    <col min="1" max="4" width="12.58203125" customWidth="1"/>
    <col min="5" max="5" width="13.33203125" customWidth="1"/>
    <col min="6" max="6" width="13.75" customWidth="1"/>
    <col min="7" max="9" width="12.58203125" customWidth="1"/>
    <col min="10" max="10" width="13.33203125" customWidth="1"/>
    <col min="11" max="11" width="13.75" customWidth="1"/>
    <col min="12" max="14" width="12.58203125" customWidth="1"/>
    <col min="15" max="15" width="13.33203125" customWidth="1"/>
    <col min="16" max="16" width="13.75" customWidth="1"/>
    <col min="17" max="19" width="12.58203125" style="42" customWidth="1"/>
    <col min="20" max="20" width="13.33203125" style="42" customWidth="1"/>
    <col min="21" max="21" width="13.75" customWidth="1"/>
    <col min="22" max="24" width="12.58203125" style="42" customWidth="1"/>
    <col min="25" max="25" width="13.33203125" style="42" customWidth="1"/>
    <col min="26" max="26" width="13.75" customWidth="1"/>
    <col min="27" max="29" width="12.58203125" style="42" customWidth="1"/>
    <col min="30" max="30" width="13.33203125" style="42" customWidth="1"/>
    <col min="31" max="31" width="13.75" customWidth="1"/>
    <col min="32" max="34" width="12.58203125" style="42" customWidth="1"/>
    <col min="35" max="35" width="13.33203125" style="42" customWidth="1"/>
    <col min="36" max="36" width="13.75" customWidth="1"/>
    <col min="37" max="39" width="12.58203125" style="42" customWidth="1"/>
    <col min="40" max="40" width="13.33203125" style="42" customWidth="1"/>
    <col min="41" max="41" width="13.75" customWidth="1"/>
    <col min="42" max="44" width="12.58203125" style="42" customWidth="1"/>
    <col min="45" max="45" width="13.33203125" style="42" customWidth="1"/>
    <col min="46" max="46" width="13.75" customWidth="1"/>
    <col min="47" max="49" width="12.58203125" style="42" customWidth="1"/>
    <col min="50" max="50" width="13.33203125" style="42" customWidth="1"/>
    <col min="51" max="51" width="13.75" customWidth="1"/>
    <col min="52" max="1026" width="10.5" customWidth="1"/>
  </cols>
  <sheetData>
    <row r="1" spans="1:51" s="11" customFormat="1" ht="30.65" customHeight="1" x14ac:dyDescent="0.35">
      <c r="A1" s="10" t="s">
        <v>433</v>
      </c>
    </row>
    <row r="2" spans="1:51" s="5" customFormat="1" ht="23.5" customHeight="1" x14ac:dyDescent="0.35">
      <c r="A2" s="5" t="s">
        <v>21</v>
      </c>
    </row>
    <row r="3" spans="1:51" s="15" customFormat="1" ht="18" customHeight="1" x14ac:dyDescent="0.3">
      <c r="A3" s="81" t="s">
        <v>164</v>
      </c>
      <c r="B3" s="81" t="s">
        <v>165</v>
      </c>
      <c r="C3" s="81" t="s">
        <v>166</v>
      </c>
      <c r="D3" s="81" t="s">
        <v>167</v>
      </c>
      <c r="E3" s="83" t="s">
        <v>168</v>
      </c>
      <c r="F3" s="84" t="s">
        <v>169</v>
      </c>
      <c r="G3" s="81" t="s">
        <v>170</v>
      </c>
      <c r="H3" s="81" t="s">
        <v>171</v>
      </c>
      <c r="I3" s="81" t="s">
        <v>172</v>
      </c>
      <c r="J3" s="83" t="s">
        <v>173</v>
      </c>
      <c r="K3" s="84" t="s">
        <v>174</v>
      </c>
      <c r="L3" s="81" t="s">
        <v>175</v>
      </c>
      <c r="M3" s="81" t="s">
        <v>176</v>
      </c>
      <c r="N3" s="81" t="s">
        <v>177</v>
      </c>
      <c r="O3" s="83" t="s">
        <v>178</v>
      </c>
      <c r="P3" s="84" t="s">
        <v>179</v>
      </c>
      <c r="Q3" s="81" t="s">
        <v>180</v>
      </c>
      <c r="R3" s="81" t="s">
        <v>181</v>
      </c>
      <c r="S3" s="81" t="s">
        <v>182</v>
      </c>
      <c r="T3" s="83" t="s">
        <v>183</v>
      </c>
      <c r="U3" s="84" t="s">
        <v>184</v>
      </c>
      <c r="V3" s="81" t="s">
        <v>185</v>
      </c>
      <c r="W3" s="81" t="s">
        <v>186</v>
      </c>
      <c r="X3" s="81" t="s">
        <v>187</v>
      </c>
      <c r="Y3" s="83" t="s">
        <v>188</v>
      </c>
      <c r="Z3" s="84" t="s">
        <v>189</v>
      </c>
      <c r="AA3" s="81" t="s">
        <v>190</v>
      </c>
      <c r="AB3" s="81" t="s">
        <v>191</v>
      </c>
      <c r="AC3" s="81" t="s">
        <v>192</v>
      </c>
      <c r="AD3" s="83" t="s">
        <v>193</v>
      </c>
      <c r="AE3" s="84" t="s">
        <v>194</v>
      </c>
      <c r="AF3" s="81" t="s">
        <v>195</v>
      </c>
      <c r="AG3" s="81" t="s">
        <v>196</v>
      </c>
      <c r="AH3" s="81" t="s">
        <v>197</v>
      </c>
      <c r="AI3" s="83" t="s">
        <v>198</v>
      </c>
      <c r="AJ3" s="84" t="s">
        <v>199</v>
      </c>
      <c r="AK3" s="81" t="s">
        <v>200</v>
      </c>
      <c r="AL3" s="81" t="s">
        <v>201</v>
      </c>
      <c r="AM3" s="81" t="s">
        <v>202</v>
      </c>
      <c r="AN3" s="83" t="s">
        <v>203</v>
      </c>
      <c r="AO3" s="84" t="s">
        <v>204</v>
      </c>
      <c r="AP3" s="81" t="s">
        <v>205</v>
      </c>
      <c r="AQ3" s="81" t="s">
        <v>206</v>
      </c>
      <c r="AR3" s="81" t="s">
        <v>207</v>
      </c>
      <c r="AS3" s="83" t="s">
        <v>208</v>
      </c>
      <c r="AT3" s="110" t="s">
        <v>209</v>
      </c>
      <c r="AU3" s="81" t="s">
        <v>399</v>
      </c>
      <c r="AV3" s="81" t="s">
        <v>400</v>
      </c>
      <c r="AW3" s="81" t="s">
        <v>401</v>
      </c>
      <c r="AX3" s="83" t="s">
        <v>402</v>
      </c>
      <c r="AY3" s="110" t="s">
        <v>403</v>
      </c>
    </row>
    <row r="4" spans="1:51" ht="18" customHeight="1" x14ac:dyDescent="0.35">
      <c r="A4" s="79" t="s">
        <v>237</v>
      </c>
      <c r="B4" s="78">
        <v>0</v>
      </c>
      <c r="C4" s="78">
        <v>0</v>
      </c>
      <c r="D4" s="78">
        <f>SUM(B4:C4)</f>
        <v>0</v>
      </c>
      <c r="E4" s="72" t="s">
        <v>16</v>
      </c>
      <c r="F4" s="90" t="s">
        <v>16</v>
      </c>
      <c r="G4" s="78">
        <v>0</v>
      </c>
      <c r="H4" s="78">
        <v>0</v>
      </c>
      <c r="I4" s="109">
        <v>0</v>
      </c>
      <c r="J4" s="72" t="s">
        <v>16</v>
      </c>
      <c r="K4" s="90" t="s">
        <v>16</v>
      </c>
      <c r="L4" s="78">
        <v>0</v>
      </c>
      <c r="M4" s="78">
        <v>0</v>
      </c>
      <c r="N4" s="78">
        <f>L4+M4</f>
        <v>0</v>
      </c>
      <c r="O4" s="72" t="s">
        <v>16</v>
      </c>
      <c r="P4" s="90" t="s">
        <v>16</v>
      </c>
      <c r="Q4" s="78">
        <v>0</v>
      </c>
      <c r="R4" s="78">
        <v>0</v>
      </c>
      <c r="S4" s="78">
        <f>Q4+R4</f>
        <v>0</v>
      </c>
      <c r="T4" s="72" t="s">
        <v>16</v>
      </c>
      <c r="U4" s="90" t="s">
        <v>16</v>
      </c>
      <c r="V4" s="78">
        <v>0</v>
      </c>
      <c r="W4" s="78">
        <v>0</v>
      </c>
      <c r="X4" s="78">
        <f>V4+W4</f>
        <v>0</v>
      </c>
      <c r="Y4" s="72" t="s">
        <v>16</v>
      </c>
      <c r="Z4" s="90" t="s">
        <v>16</v>
      </c>
      <c r="AA4" s="78">
        <v>0</v>
      </c>
      <c r="AB4" s="78">
        <v>0</v>
      </c>
      <c r="AC4" s="78">
        <f>AA4+AB4</f>
        <v>0</v>
      </c>
      <c r="AD4" s="72" t="s">
        <v>16</v>
      </c>
      <c r="AE4" s="90" t="s">
        <v>16</v>
      </c>
      <c r="AF4" s="78">
        <v>0</v>
      </c>
      <c r="AG4" s="78">
        <v>0</v>
      </c>
      <c r="AH4" s="78">
        <f>AF4+AG4</f>
        <v>0</v>
      </c>
      <c r="AI4" s="72" t="s">
        <v>16</v>
      </c>
      <c r="AJ4" s="90" t="s">
        <v>16</v>
      </c>
      <c r="AK4" s="78">
        <v>0</v>
      </c>
      <c r="AL4" s="78">
        <v>0</v>
      </c>
      <c r="AM4" s="78">
        <f>AK4+AL4</f>
        <v>0</v>
      </c>
      <c r="AN4" s="72" t="s">
        <v>16</v>
      </c>
      <c r="AO4" s="90" t="s">
        <v>16</v>
      </c>
      <c r="AP4" s="78">
        <v>0</v>
      </c>
      <c r="AQ4" s="78">
        <v>0</v>
      </c>
      <c r="AR4" s="65">
        <f>AP4+AQ4</f>
        <v>0</v>
      </c>
      <c r="AS4" s="72" t="s">
        <v>16</v>
      </c>
      <c r="AT4" s="91" t="s">
        <v>16</v>
      </c>
      <c r="AU4" s="78">
        <v>0</v>
      </c>
      <c r="AV4" s="78">
        <v>0</v>
      </c>
      <c r="AW4" s="65">
        <v>0</v>
      </c>
      <c r="AX4" s="72" t="s">
        <v>16</v>
      </c>
      <c r="AY4" s="91" t="s">
        <v>16</v>
      </c>
    </row>
    <row r="5" spans="1:51" ht="18" customHeight="1" x14ac:dyDescent="0.35">
      <c r="A5" s="79" t="s">
        <v>238</v>
      </c>
      <c r="B5" s="65">
        <v>0</v>
      </c>
      <c r="C5" s="65">
        <v>0</v>
      </c>
      <c r="D5" s="65">
        <f>SUM(B5:C5)</f>
        <v>0</v>
      </c>
      <c r="E5" s="33" t="s">
        <v>16</v>
      </c>
      <c r="F5" s="86" t="s">
        <v>16</v>
      </c>
      <c r="G5" s="65">
        <v>0</v>
      </c>
      <c r="H5" s="65">
        <v>1</v>
      </c>
      <c r="I5" s="109">
        <v>1</v>
      </c>
      <c r="J5" s="33">
        <f>G5/I5</f>
        <v>0</v>
      </c>
      <c r="K5" s="86">
        <f t="shared" ref="K5:K35" si="0">H5/I5</f>
        <v>1</v>
      </c>
      <c r="L5" s="65">
        <v>0</v>
      </c>
      <c r="M5" s="65">
        <v>0</v>
      </c>
      <c r="N5" s="65">
        <f>L5+M5</f>
        <v>0</v>
      </c>
      <c r="O5" s="33" t="s">
        <v>16</v>
      </c>
      <c r="P5" s="86" t="s">
        <v>16</v>
      </c>
      <c r="Q5" s="65">
        <v>0</v>
      </c>
      <c r="R5" s="65">
        <v>1</v>
      </c>
      <c r="S5" s="65">
        <f t="shared" ref="S5" si="1">Q5+R5</f>
        <v>1</v>
      </c>
      <c r="T5" s="33">
        <f>Q5/S5</f>
        <v>0</v>
      </c>
      <c r="U5" s="86" t="s">
        <v>16</v>
      </c>
      <c r="V5" s="65">
        <v>0</v>
      </c>
      <c r="W5" s="65">
        <v>0</v>
      </c>
      <c r="X5" s="65">
        <f t="shared" ref="X5" si="2">V5+W5</f>
        <v>0</v>
      </c>
      <c r="Y5" s="33" t="s">
        <v>16</v>
      </c>
      <c r="Z5" s="86" t="s">
        <v>16</v>
      </c>
      <c r="AA5" s="65">
        <v>0</v>
      </c>
      <c r="AB5" s="65">
        <v>0</v>
      </c>
      <c r="AC5" s="65">
        <f t="shared" ref="AC5" si="3">AA5+AB5</f>
        <v>0</v>
      </c>
      <c r="AD5" s="33" t="s">
        <v>16</v>
      </c>
      <c r="AE5" s="86" t="s">
        <v>16</v>
      </c>
      <c r="AF5" s="65">
        <v>0</v>
      </c>
      <c r="AG5" s="65">
        <v>0</v>
      </c>
      <c r="AH5" s="65">
        <f t="shared" ref="AH5" si="4">AF5+AG5</f>
        <v>0</v>
      </c>
      <c r="AI5" s="33" t="s">
        <v>16</v>
      </c>
      <c r="AJ5" s="86" t="s">
        <v>16</v>
      </c>
      <c r="AK5" s="65">
        <v>0</v>
      </c>
      <c r="AL5" s="65">
        <v>0</v>
      </c>
      <c r="AM5" s="65">
        <f t="shared" ref="AM5" si="5">AK5+AL5</f>
        <v>0</v>
      </c>
      <c r="AN5" s="33" t="s">
        <v>16</v>
      </c>
      <c r="AO5" s="86" t="s">
        <v>16</v>
      </c>
      <c r="AP5" s="65">
        <v>0</v>
      </c>
      <c r="AQ5" s="65">
        <v>0</v>
      </c>
      <c r="AR5" s="65">
        <f t="shared" ref="AR5:AR6" si="6">AP5+AQ5</f>
        <v>0</v>
      </c>
      <c r="AS5" s="33" t="s">
        <v>16</v>
      </c>
      <c r="AT5" s="87" t="s">
        <v>16</v>
      </c>
      <c r="AU5" s="65">
        <v>0</v>
      </c>
      <c r="AV5" s="65">
        <v>0</v>
      </c>
      <c r="AW5" s="65">
        <v>0</v>
      </c>
      <c r="AX5" s="33" t="s">
        <v>16</v>
      </c>
      <c r="AY5" s="87" t="s">
        <v>16</v>
      </c>
    </row>
    <row r="6" spans="1:51" ht="18" customHeight="1" x14ac:dyDescent="0.35">
      <c r="A6" s="79" t="s">
        <v>239</v>
      </c>
      <c r="B6" s="65">
        <v>0</v>
      </c>
      <c r="C6" s="65">
        <v>1</v>
      </c>
      <c r="D6" s="65">
        <f>SUM(B6:C6)</f>
        <v>1</v>
      </c>
      <c r="E6" s="33">
        <f>B6/D6</f>
        <v>0</v>
      </c>
      <c r="F6" s="86">
        <f t="shared" ref="F6:F35" si="7">C6/D6</f>
        <v>1</v>
      </c>
      <c r="G6" s="65">
        <v>0</v>
      </c>
      <c r="H6" s="65">
        <v>0</v>
      </c>
      <c r="I6" s="65">
        <v>0</v>
      </c>
      <c r="J6" s="33" t="s">
        <v>16</v>
      </c>
      <c r="K6" s="86" t="s">
        <v>16</v>
      </c>
      <c r="L6" s="65">
        <v>0</v>
      </c>
      <c r="M6" s="65">
        <v>0</v>
      </c>
      <c r="N6" s="65">
        <f>L6+M6</f>
        <v>0</v>
      </c>
      <c r="O6" s="33" t="s">
        <v>16</v>
      </c>
      <c r="P6" s="86" t="s">
        <v>16</v>
      </c>
      <c r="Q6" s="65">
        <v>0</v>
      </c>
      <c r="R6" s="65">
        <v>1</v>
      </c>
      <c r="S6" s="65">
        <f t="shared" ref="S6" si="8">Q6+R6</f>
        <v>1</v>
      </c>
      <c r="T6" s="33">
        <f>Q6/S6</f>
        <v>0</v>
      </c>
      <c r="U6" s="86" t="s">
        <v>16</v>
      </c>
      <c r="V6" s="65">
        <v>0</v>
      </c>
      <c r="W6" s="65">
        <v>0</v>
      </c>
      <c r="X6" s="65">
        <f t="shared" ref="X6" si="9">V6+W6</f>
        <v>0</v>
      </c>
      <c r="Y6" s="33" t="s">
        <v>16</v>
      </c>
      <c r="Z6" s="86" t="s">
        <v>16</v>
      </c>
      <c r="AA6" s="65">
        <v>0</v>
      </c>
      <c r="AB6" s="65">
        <v>0</v>
      </c>
      <c r="AC6" s="65">
        <f t="shared" ref="AC6" si="10">AA6+AB6</f>
        <v>0</v>
      </c>
      <c r="AD6" s="33" t="s">
        <v>16</v>
      </c>
      <c r="AE6" s="86" t="s">
        <v>16</v>
      </c>
      <c r="AF6" s="65">
        <v>1</v>
      </c>
      <c r="AG6" s="65">
        <v>0</v>
      </c>
      <c r="AH6" s="65">
        <f t="shared" ref="AH6" si="11">AF6+AG6</f>
        <v>1</v>
      </c>
      <c r="AI6" s="33">
        <f t="shared" ref="AI6:AI27" si="12">AF6/AH6</f>
        <v>1</v>
      </c>
      <c r="AJ6" s="86">
        <f t="shared" ref="AJ6:AJ35" si="13">AG6/AH6</f>
        <v>0</v>
      </c>
      <c r="AK6" s="65">
        <v>0</v>
      </c>
      <c r="AL6" s="65">
        <v>2</v>
      </c>
      <c r="AM6" s="65">
        <f t="shared" ref="AM6" si="14">AK6+AL6</f>
        <v>2</v>
      </c>
      <c r="AN6" s="33">
        <f>AK6/AM6</f>
        <v>0</v>
      </c>
      <c r="AO6" s="86">
        <f t="shared" ref="AO6:AO35" si="15">AL6/AM6</f>
        <v>1</v>
      </c>
      <c r="AP6" s="65">
        <v>1</v>
      </c>
      <c r="AQ6" s="65">
        <v>0</v>
      </c>
      <c r="AR6" s="65">
        <f t="shared" si="6"/>
        <v>1</v>
      </c>
      <c r="AS6" s="33">
        <f>AP6/AR6</f>
        <v>1</v>
      </c>
      <c r="AT6" s="87">
        <f t="shared" ref="AT6:AT7" si="16">AQ6/AR6</f>
        <v>0</v>
      </c>
      <c r="AU6" s="65">
        <v>1</v>
      </c>
      <c r="AV6" s="65">
        <v>0</v>
      </c>
      <c r="AW6" s="65">
        <v>1</v>
      </c>
      <c r="AX6" s="33">
        <f>AU6/AW6</f>
        <v>1</v>
      </c>
      <c r="AY6" s="87">
        <f t="shared" ref="AY6:AY35" si="17">AV6/AW6</f>
        <v>0</v>
      </c>
    </row>
    <row r="7" spans="1:51" s="1" customFormat="1" ht="18" customHeight="1" x14ac:dyDescent="0.35">
      <c r="A7" s="79" t="s">
        <v>96</v>
      </c>
      <c r="B7" s="104">
        <f>SUM(B4:B6)</f>
        <v>0</v>
      </c>
      <c r="C7" s="104">
        <f>SUM(C4:C6)</f>
        <v>1</v>
      </c>
      <c r="D7" s="104">
        <f>SUM(D4:D6)</f>
        <v>1</v>
      </c>
      <c r="E7" s="56">
        <v>0</v>
      </c>
      <c r="F7" s="86">
        <f t="shared" si="7"/>
        <v>1</v>
      </c>
      <c r="G7" s="104">
        <f>SUM(G4:G6)</f>
        <v>0</v>
      </c>
      <c r="H7" s="104">
        <f>SUM(H4:H6)</f>
        <v>1</v>
      </c>
      <c r="I7" s="104">
        <f t="shared" ref="I7:I18" si="18">SUM(G7:H7)</f>
        <v>1</v>
      </c>
      <c r="J7" s="56">
        <v>0</v>
      </c>
      <c r="K7" s="86">
        <f t="shared" si="0"/>
        <v>1</v>
      </c>
      <c r="L7" s="65">
        <f>SUM(L4:L6)</f>
        <v>0</v>
      </c>
      <c r="M7" s="65">
        <f>SUM(M4:M6)</f>
        <v>0</v>
      </c>
      <c r="N7" s="65">
        <f>SUM(L7:M7)</f>
        <v>0</v>
      </c>
      <c r="O7" s="33" t="s">
        <v>16</v>
      </c>
      <c r="P7" s="86" t="s">
        <v>16</v>
      </c>
      <c r="Q7" s="65">
        <f>SUM(Q4:Q6)</f>
        <v>0</v>
      </c>
      <c r="R7" s="65">
        <f>SUM(R4:R6)</f>
        <v>2</v>
      </c>
      <c r="S7" s="65">
        <f>SUM(Q7:R7)</f>
        <v>2</v>
      </c>
      <c r="T7" s="56">
        <v>0</v>
      </c>
      <c r="U7" s="86" t="s">
        <v>16</v>
      </c>
      <c r="V7" s="65">
        <f>SUM(V4:V6)</f>
        <v>0</v>
      </c>
      <c r="W7" s="65">
        <f>SUM(W4:W6)</f>
        <v>0</v>
      </c>
      <c r="X7" s="65">
        <f>SUM(V7:W7)</f>
        <v>0</v>
      </c>
      <c r="Y7" s="33" t="s">
        <v>16</v>
      </c>
      <c r="Z7" s="86" t="s">
        <v>16</v>
      </c>
      <c r="AA7" s="65">
        <f>SUM(AA4:AA6)</f>
        <v>0</v>
      </c>
      <c r="AB7" s="65">
        <f>SUM(AB4:AB6)</f>
        <v>0</v>
      </c>
      <c r="AC7" s="65">
        <f>SUM(AA7:AB7)</f>
        <v>0</v>
      </c>
      <c r="AD7" s="33" t="s">
        <v>16</v>
      </c>
      <c r="AE7" s="86" t="s">
        <v>16</v>
      </c>
      <c r="AF7" s="65">
        <f>SUM(AF4:AF6)</f>
        <v>1</v>
      </c>
      <c r="AG7" s="65">
        <f>SUM(AG4:AG6)</f>
        <v>0</v>
      </c>
      <c r="AH7" s="65">
        <f>SUM(AF7:AG7)</f>
        <v>1</v>
      </c>
      <c r="AI7" s="56">
        <f t="shared" si="12"/>
        <v>1</v>
      </c>
      <c r="AJ7" s="86">
        <f t="shared" si="13"/>
        <v>0</v>
      </c>
      <c r="AK7" s="65">
        <f>SUM(AK4:AK6)</f>
        <v>0</v>
      </c>
      <c r="AL7" s="65">
        <f>SUM(AL4:AL6)</f>
        <v>2</v>
      </c>
      <c r="AM7" s="65">
        <f>SUM(AK7:AL7)</f>
        <v>2</v>
      </c>
      <c r="AN7" s="56">
        <f>AK7/AM7</f>
        <v>0</v>
      </c>
      <c r="AO7" s="86">
        <f t="shared" si="15"/>
        <v>1</v>
      </c>
      <c r="AP7" s="65">
        <f>SUM(AP4:AP6)</f>
        <v>1</v>
      </c>
      <c r="AQ7" s="65">
        <f>SUM(AQ4:AQ6)</f>
        <v>0</v>
      </c>
      <c r="AR7" s="65">
        <f>SUM(AP7:AQ7)</f>
        <v>1</v>
      </c>
      <c r="AS7" s="56">
        <f>AP7/AR7</f>
        <v>1</v>
      </c>
      <c r="AT7" s="87">
        <f t="shared" si="16"/>
        <v>0</v>
      </c>
      <c r="AU7" s="65">
        <v>1</v>
      </c>
      <c r="AV7" s="65">
        <v>0</v>
      </c>
      <c r="AW7" s="65">
        <v>1</v>
      </c>
      <c r="AX7" s="56">
        <f>AU7/AW7</f>
        <v>1</v>
      </c>
      <c r="AY7" s="87">
        <f t="shared" si="17"/>
        <v>0</v>
      </c>
    </row>
    <row r="8" spans="1:51" ht="18" customHeight="1" x14ac:dyDescent="0.35">
      <c r="A8" s="79" t="s">
        <v>240</v>
      </c>
      <c r="B8" s="65">
        <v>0</v>
      </c>
      <c r="C8" s="65">
        <v>1</v>
      </c>
      <c r="D8" s="65">
        <f>SUM(B8:C8)</f>
        <v>1</v>
      </c>
      <c r="E8" s="33">
        <f t="shared" ref="E8:E19" si="19">B8/D8</f>
        <v>0</v>
      </c>
      <c r="F8" s="86">
        <f t="shared" si="7"/>
        <v>1</v>
      </c>
      <c r="G8" s="65">
        <v>0</v>
      </c>
      <c r="H8" s="65">
        <v>1</v>
      </c>
      <c r="I8" s="65">
        <f t="shared" si="18"/>
        <v>1</v>
      </c>
      <c r="J8" s="33">
        <f>G8/I8</f>
        <v>0</v>
      </c>
      <c r="K8" s="86">
        <f t="shared" si="0"/>
        <v>1</v>
      </c>
      <c r="L8" s="65">
        <v>0</v>
      </c>
      <c r="M8" s="65">
        <v>2</v>
      </c>
      <c r="N8" s="65">
        <f>L8+M8</f>
        <v>2</v>
      </c>
      <c r="O8" s="33">
        <f t="shared" ref="O8:O19" si="20">L8/N8</f>
        <v>0</v>
      </c>
      <c r="P8" s="86">
        <f t="shared" ref="P8:P35" si="21">M8/N8</f>
        <v>1</v>
      </c>
      <c r="Q8" s="65">
        <v>0</v>
      </c>
      <c r="R8" s="65">
        <v>0</v>
      </c>
      <c r="S8" s="65">
        <f>Q8+R8</f>
        <v>0</v>
      </c>
      <c r="T8" s="33" t="s">
        <v>16</v>
      </c>
      <c r="U8" s="86" t="s">
        <v>16</v>
      </c>
      <c r="V8" s="65">
        <v>1</v>
      </c>
      <c r="W8" s="65">
        <v>0</v>
      </c>
      <c r="X8" s="65">
        <f>V8+W8</f>
        <v>1</v>
      </c>
      <c r="Y8" s="33">
        <f>V8/X8</f>
        <v>1</v>
      </c>
      <c r="Z8" s="86">
        <f t="shared" ref="Z8:Z35" si="22">W8/X8</f>
        <v>0</v>
      </c>
      <c r="AA8" s="65">
        <v>0</v>
      </c>
      <c r="AB8" s="65">
        <v>0</v>
      </c>
      <c r="AC8" s="65">
        <f>AA8+AB8</f>
        <v>0</v>
      </c>
      <c r="AD8" s="33" t="s">
        <v>16</v>
      </c>
      <c r="AE8" s="86" t="s">
        <v>16</v>
      </c>
      <c r="AF8" s="65">
        <v>0</v>
      </c>
      <c r="AG8" s="65">
        <v>2</v>
      </c>
      <c r="AH8" s="65">
        <f>AF8+AG8</f>
        <v>2</v>
      </c>
      <c r="AI8" s="33">
        <f t="shared" si="12"/>
        <v>0</v>
      </c>
      <c r="AJ8" s="86">
        <f t="shared" si="13"/>
        <v>1</v>
      </c>
      <c r="AK8" s="65">
        <v>0</v>
      </c>
      <c r="AL8" s="65">
        <v>0</v>
      </c>
      <c r="AM8" s="65">
        <f>AK8+AL8</f>
        <v>0</v>
      </c>
      <c r="AN8" s="33" t="s">
        <v>16</v>
      </c>
      <c r="AO8" s="86" t="s">
        <v>16</v>
      </c>
      <c r="AP8" s="65">
        <v>0</v>
      </c>
      <c r="AQ8" s="65">
        <v>0</v>
      </c>
      <c r="AR8" s="65">
        <f>AP8+AQ8</f>
        <v>0</v>
      </c>
      <c r="AS8" s="33" t="s">
        <v>16</v>
      </c>
      <c r="AT8" s="87" t="s">
        <v>16</v>
      </c>
      <c r="AU8" s="65">
        <v>0</v>
      </c>
      <c r="AV8" s="65">
        <v>0</v>
      </c>
      <c r="AW8" s="65">
        <v>0</v>
      </c>
      <c r="AX8" s="33" t="s">
        <v>16</v>
      </c>
      <c r="AY8" s="87" t="s">
        <v>16</v>
      </c>
    </row>
    <row r="9" spans="1:51" ht="18" customHeight="1" x14ac:dyDescent="0.35">
      <c r="A9" s="79" t="s">
        <v>241</v>
      </c>
      <c r="B9" s="65">
        <v>1</v>
      </c>
      <c r="C9" s="65">
        <v>0</v>
      </c>
      <c r="D9" s="65">
        <f>SUM(B9:C9)</f>
        <v>1</v>
      </c>
      <c r="E9" s="33">
        <f t="shared" si="19"/>
        <v>1</v>
      </c>
      <c r="F9" s="86">
        <f t="shared" si="7"/>
        <v>0</v>
      </c>
      <c r="G9" s="65">
        <v>0</v>
      </c>
      <c r="H9" s="65">
        <v>0</v>
      </c>
      <c r="I9" s="65">
        <f t="shared" si="18"/>
        <v>0</v>
      </c>
      <c r="J9" s="33" t="s">
        <v>16</v>
      </c>
      <c r="K9" s="86" t="s">
        <v>16</v>
      </c>
      <c r="L9" s="65">
        <v>0</v>
      </c>
      <c r="M9" s="65">
        <v>1</v>
      </c>
      <c r="N9" s="65">
        <f>L9+M9</f>
        <v>1</v>
      </c>
      <c r="O9" s="33">
        <f t="shared" si="20"/>
        <v>0</v>
      </c>
      <c r="P9" s="86">
        <f t="shared" si="21"/>
        <v>1</v>
      </c>
      <c r="Q9" s="65">
        <v>0</v>
      </c>
      <c r="R9" s="65">
        <v>1</v>
      </c>
      <c r="S9" s="65">
        <f t="shared" ref="S9" si="23">Q9+R9</f>
        <v>1</v>
      </c>
      <c r="T9" s="33">
        <f t="shared" ref="T9:T19" si="24">Q9/S9</f>
        <v>0</v>
      </c>
      <c r="U9" s="86">
        <f t="shared" ref="U9:U35" si="25">R9/S9</f>
        <v>1</v>
      </c>
      <c r="V9" s="65">
        <v>0</v>
      </c>
      <c r="W9" s="65">
        <v>0</v>
      </c>
      <c r="X9" s="65">
        <f t="shared" ref="X9" si="26">V9+W9</f>
        <v>0</v>
      </c>
      <c r="Y9" s="33" t="s">
        <v>16</v>
      </c>
      <c r="Z9" s="86" t="s">
        <v>16</v>
      </c>
      <c r="AA9" s="65">
        <v>0</v>
      </c>
      <c r="AB9" s="65">
        <v>1</v>
      </c>
      <c r="AC9" s="65">
        <f t="shared" ref="AC9" si="27">AA9+AB9</f>
        <v>1</v>
      </c>
      <c r="AD9" s="33">
        <f>AA9/AC9</f>
        <v>0</v>
      </c>
      <c r="AE9" s="86">
        <f t="shared" ref="AE9:AE35" si="28">AB9/AC9</f>
        <v>1</v>
      </c>
      <c r="AF9" s="65">
        <v>1</v>
      </c>
      <c r="AG9" s="65">
        <v>0</v>
      </c>
      <c r="AH9" s="65">
        <f t="shared" ref="AH9" si="29">AF9+AG9</f>
        <v>1</v>
      </c>
      <c r="AI9" s="33">
        <f t="shared" si="12"/>
        <v>1</v>
      </c>
      <c r="AJ9" s="86">
        <f t="shared" si="13"/>
        <v>0</v>
      </c>
      <c r="AK9" s="65">
        <v>1</v>
      </c>
      <c r="AL9" s="65">
        <v>2</v>
      </c>
      <c r="AM9" s="65">
        <f t="shared" ref="AM9" si="30">AK9+AL9</f>
        <v>3</v>
      </c>
      <c r="AN9" s="33">
        <f t="shared" ref="AN9:AN19" si="31">AK9/AM9</f>
        <v>0.33333333333333331</v>
      </c>
      <c r="AO9" s="86">
        <f t="shared" si="15"/>
        <v>0.66666666666666663</v>
      </c>
      <c r="AP9" s="65">
        <v>0</v>
      </c>
      <c r="AQ9" s="65">
        <v>1</v>
      </c>
      <c r="AR9" s="65">
        <f t="shared" ref="AR9:AR10" si="32">AP9+AQ9</f>
        <v>1</v>
      </c>
      <c r="AS9" s="33">
        <f t="shared" ref="AS9:AS15" si="33">AP9/AR9</f>
        <v>0</v>
      </c>
      <c r="AT9" s="87">
        <f t="shared" ref="AT9:AT15" si="34">AQ9/AR9</f>
        <v>1</v>
      </c>
      <c r="AU9" s="65">
        <v>1</v>
      </c>
      <c r="AV9" s="65">
        <v>0</v>
      </c>
      <c r="AW9" s="65">
        <v>1</v>
      </c>
      <c r="AX9" s="33">
        <f t="shared" ref="AX9:AX19" si="35">AU9/AW9</f>
        <v>1</v>
      </c>
      <c r="AY9" s="87">
        <f t="shared" si="17"/>
        <v>0</v>
      </c>
    </row>
    <row r="10" spans="1:51" ht="18" customHeight="1" x14ac:dyDescent="0.35">
      <c r="A10" s="79" t="s">
        <v>242</v>
      </c>
      <c r="B10" s="65">
        <v>0</v>
      </c>
      <c r="C10" s="65">
        <v>1</v>
      </c>
      <c r="D10" s="65">
        <f>SUM(B10:C10)</f>
        <v>1</v>
      </c>
      <c r="E10" s="33">
        <f t="shared" si="19"/>
        <v>0</v>
      </c>
      <c r="F10" s="86">
        <f t="shared" si="7"/>
        <v>1</v>
      </c>
      <c r="G10" s="65">
        <v>4</v>
      </c>
      <c r="H10" s="65">
        <v>3</v>
      </c>
      <c r="I10" s="65">
        <f t="shared" si="18"/>
        <v>7</v>
      </c>
      <c r="J10" s="33">
        <f t="shared" ref="J10:J20" si="36">G10/I10</f>
        <v>0.5714285714285714</v>
      </c>
      <c r="K10" s="86">
        <f t="shared" si="0"/>
        <v>0.42857142857142855</v>
      </c>
      <c r="L10" s="65">
        <v>0</v>
      </c>
      <c r="M10" s="65">
        <v>1</v>
      </c>
      <c r="N10" s="65">
        <f>L10+M10</f>
        <v>1</v>
      </c>
      <c r="O10" s="33">
        <f t="shared" si="20"/>
        <v>0</v>
      </c>
      <c r="P10" s="86">
        <f t="shared" si="21"/>
        <v>1</v>
      </c>
      <c r="Q10" s="65">
        <v>1</v>
      </c>
      <c r="R10" s="65">
        <v>2</v>
      </c>
      <c r="S10" s="65">
        <f t="shared" ref="S10" si="37">Q10+R10</f>
        <v>3</v>
      </c>
      <c r="T10" s="33">
        <f t="shared" si="24"/>
        <v>0.33333333333333331</v>
      </c>
      <c r="U10" s="86">
        <f t="shared" si="25"/>
        <v>0.66666666666666663</v>
      </c>
      <c r="V10" s="65">
        <v>0</v>
      </c>
      <c r="W10" s="65">
        <v>1</v>
      </c>
      <c r="X10" s="65">
        <f t="shared" ref="X10" si="38">V10+W10</f>
        <v>1</v>
      </c>
      <c r="Y10" s="33">
        <f t="shared" ref="Y10:Y19" si="39">V10/X10</f>
        <v>0</v>
      </c>
      <c r="Z10" s="86">
        <f t="shared" si="22"/>
        <v>1</v>
      </c>
      <c r="AA10" s="65">
        <v>0</v>
      </c>
      <c r="AB10" s="65">
        <v>0</v>
      </c>
      <c r="AC10" s="65">
        <f t="shared" ref="AC10" si="40">AA10+AB10</f>
        <v>0</v>
      </c>
      <c r="AD10" s="33" t="s">
        <v>16</v>
      </c>
      <c r="AE10" s="86" t="s">
        <v>16</v>
      </c>
      <c r="AF10" s="65">
        <v>1</v>
      </c>
      <c r="AG10" s="65">
        <v>1</v>
      </c>
      <c r="AH10" s="65">
        <f t="shared" ref="AH10" si="41">AF10+AG10</f>
        <v>2</v>
      </c>
      <c r="AI10" s="33">
        <f t="shared" si="12"/>
        <v>0.5</v>
      </c>
      <c r="AJ10" s="86">
        <f t="shared" si="13"/>
        <v>0.5</v>
      </c>
      <c r="AK10" s="65">
        <v>3</v>
      </c>
      <c r="AL10" s="65">
        <v>1</v>
      </c>
      <c r="AM10" s="65">
        <f t="shared" ref="AM10" si="42">AK10+AL10</f>
        <v>4</v>
      </c>
      <c r="AN10" s="33">
        <f t="shared" si="31"/>
        <v>0.75</v>
      </c>
      <c r="AO10" s="86">
        <f t="shared" si="15"/>
        <v>0.25</v>
      </c>
      <c r="AP10" s="65">
        <v>1</v>
      </c>
      <c r="AQ10" s="65">
        <v>0</v>
      </c>
      <c r="AR10" s="65">
        <f t="shared" si="32"/>
        <v>1</v>
      </c>
      <c r="AS10" s="33">
        <f t="shared" si="33"/>
        <v>1</v>
      </c>
      <c r="AT10" s="87">
        <f t="shared" si="34"/>
        <v>0</v>
      </c>
      <c r="AU10" s="65">
        <v>0</v>
      </c>
      <c r="AV10" s="65">
        <v>1</v>
      </c>
      <c r="AW10" s="65">
        <v>1</v>
      </c>
      <c r="AX10" s="33">
        <f t="shared" si="35"/>
        <v>0</v>
      </c>
      <c r="AY10" s="87">
        <f t="shared" si="17"/>
        <v>1</v>
      </c>
    </row>
    <row r="11" spans="1:51" s="1" customFormat="1" ht="18" customHeight="1" x14ac:dyDescent="0.35">
      <c r="A11" s="79" t="s">
        <v>102</v>
      </c>
      <c r="B11" s="104">
        <f>SUM(B8:B10)</f>
        <v>1</v>
      </c>
      <c r="C11" s="104">
        <f>SUM(C8:C10)</f>
        <v>2</v>
      </c>
      <c r="D11" s="104">
        <f>SUM(D8:D10)</f>
        <v>3</v>
      </c>
      <c r="E11" s="56">
        <f t="shared" si="19"/>
        <v>0.33333333333333331</v>
      </c>
      <c r="F11" s="86">
        <f t="shared" si="7"/>
        <v>0.66666666666666663</v>
      </c>
      <c r="G11" s="104">
        <f>SUM(G8:G10)</f>
        <v>4</v>
      </c>
      <c r="H11" s="104">
        <f>SUM(H8:H10)</f>
        <v>4</v>
      </c>
      <c r="I11" s="104">
        <f t="shared" si="18"/>
        <v>8</v>
      </c>
      <c r="J11" s="56">
        <f t="shared" si="36"/>
        <v>0.5</v>
      </c>
      <c r="K11" s="86">
        <f t="shared" si="0"/>
        <v>0.5</v>
      </c>
      <c r="L11" s="65">
        <f>SUM(L8:L10)</f>
        <v>0</v>
      </c>
      <c r="M11" s="65">
        <f>SUM(M8:M10)</f>
        <v>4</v>
      </c>
      <c r="N11" s="65">
        <f>SUM(L11:M11)</f>
        <v>4</v>
      </c>
      <c r="O11" s="56">
        <f t="shared" si="20"/>
        <v>0</v>
      </c>
      <c r="P11" s="86">
        <f t="shared" si="21"/>
        <v>1</v>
      </c>
      <c r="Q11" s="65">
        <f>SUM(Q8:Q10)</f>
        <v>1</v>
      </c>
      <c r="R11" s="65">
        <f>SUM(R8:R10)</f>
        <v>3</v>
      </c>
      <c r="S11" s="65">
        <f>SUM(Q11:R11)</f>
        <v>4</v>
      </c>
      <c r="T11" s="56">
        <f t="shared" si="24"/>
        <v>0.25</v>
      </c>
      <c r="U11" s="86">
        <f t="shared" si="25"/>
        <v>0.75</v>
      </c>
      <c r="V11" s="65">
        <f>SUM(V8:V10)</f>
        <v>1</v>
      </c>
      <c r="W11" s="65">
        <f>SUM(W8:W10)</f>
        <v>1</v>
      </c>
      <c r="X11" s="65">
        <f>SUM(V11:W11)</f>
        <v>2</v>
      </c>
      <c r="Y11" s="56">
        <f t="shared" si="39"/>
        <v>0.5</v>
      </c>
      <c r="Z11" s="86">
        <f t="shared" si="22"/>
        <v>0.5</v>
      </c>
      <c r="AA11" s="65">
        <f>SUM(AA8:AA10)</f>
        <v>0</v>
      </c>
      <c r="AB11" s="65">
        <f>SUM(AB8:AB10)</f>
        <v>1</v>
      </c>
      <c r="AC11" s="65">
        <f>SUM(AA11:AB11)</f>
        <v>1</v>
      </c>
      <c r="AD11" s="56">
        <f>AA11/AC11</f>
        <v>0</v>
      </c>
      <c r="AE11" s="86">
        <f t="shared" si="28"/>
        <v>1</v>
      </c>
      <c r="AF11" s="65">
        <f>SUM(AF8:AF10)</f>
        <v>2</v>
      </c>
      <c r="AG11" s="65">
        <f>SUM(AG8:AG10)</f>
        <v>3</v>
      </c>
      <c r="AH11" s="65">
        <f>SUM(AF11:AG11)</f>
        <v>5</v>
      </c>
      <c r="AI11" s="56">
        <f t="shared" si="12"/>
        <v>0.4</v>
      </c>
      <c r="AJ11" s="86">
        <f t="shared" si="13"/>
        <v>0.6</v>
      </c>
      <c r="AK11" s="65">
        <f>SUM(AK8:AK10)</f>
        <v>4</v>
      </c>
      <c r="AL11" s="65">
        <f>SUM(AL8:AL10)</f>
        <v>3</v>
      </c>
      <c r="AM11" s="65">
        <f>SUM(AK11:AL11)</f>
        <v>7</v>
      </c>
      <c r="AN11" s="56">
        <f t="shared" si="31"/>
        <v>0.5714285714285714</v>
      </c>
      <c r="AO11" s="86">
        <f t="shared" si="15"/>
        <v>0.42857142857142855</v>
      </c>
      <c r="AP11" s="65">
        <f>SUM(AP8:AP10)</f>
        <v>1</v>
      </c>
      <c r="AQ11" s="65">
        <f>SUM(AQ8:AQ10)</f>
        <v>1</v>
      </c>
      <c r="AR11" s="65">
        <f>SUM(AP11:AQ11)</f>
        <v>2</v>
      </c>
      <c r="AS11" s="56">
        <f t="shared" si="33"/>
        <v>0.5</v>
      </c>
      <c r="AT11" s="87">
        <f t="shared" si="34"/>
        <v>0.5</v>
      </c>
      <c r="AU11" s="65">
        <v>1</v>
      </c>
      <c r="AV11" s="65">
        <v>1</v>
      </c>
      <c r="AW11" s="65">
        <v>2</v>
      </c>
      <c r="AX11" s="56">
        <f t="shared" si="35"/>
        <v>0.5</v>
      </c>
      <c r="AY11" s="87">
        <f t="shared" si="17"/>
        <v>0.5</v>
      </c>
    </row>
    <row r="12" spans="1:51" ht="18" customHeight="1" x14ac:dyDescent="0.35">
      <c r="A12" s="79" t="s">
        <v>243</v>
      </c>
      <c r="B12" s="65">
        <v>1</v>
      </c>
      <c r="C12" s="65">
        <v>3</v>
      </c>
      <c r="D12" s="65">
        <f>SUM(B12:C12)</f>
        <v>4</v>
      </c>
      <c r="E12" s="33">
        <f t="shared" si="19"/>
        <v>0.25</v>
      </c>
      <c r="F12" s="86">
        <f t="shared" si="7"/>
        <v>0.75</v>
      </c>
      <c r="G12" s="65">
        <v>0</v>
      </c>
      <c r="H12" s="65">
        <v>4</v>
      </c>
      <c r="I12" s="65">
        <f t="shared" si="18"/>
        <v>4</v>
      </c>
      <c r="J12" s="33">
        <f t="shared" si="36"/>
        <v>0</v>
      </c>
      <c r="K12" s="86">
        <f t="shared" si="0"/>
        <v>1</v>
      </c>
      <c r="L12" s="65">
        <v>0</v>
      </c>
      <c r="M12" s="65">
        <v>3</v>
      </c>
      <c r="N12" s="65">
        <f>L12+M12</f>
        <v>3</v>
      </c>
      <c r="O12" s="33">
        <f t="shared" si="20"/>
        <v>0</v>
      </c>
      <c r="P12" s="86">
        <f t="shared" si="21"/>
        <v>1</v>
      </c>
      <c r="Q12" s="65">
        <v>0</v>
      </c>
      <c r="R12" s="65">
        <v>2</v>
      </c>
      <c r="S12" s="65">
        <f>Q12+R12</f>
        <v>2</v>
      </c>
      <c r="T12" s="33">
        <f t="shared" si="24"/>
        <v>0</v>
      </c>
      <c r="U12" s="86">
        <f t="shared" si="25"/>
        <v>1</v>
      </c>
      <c r="V12" s="65">
        <v>0</v>
      </c>
      <c r="W12" s="65">
        <v>1</v>
      </c>
      <c r="X12" s="65">
        <f>V12+W12</f>
        <v>1</v>
      </c>
      <c r="Y12" s="33">
        <f t="shared" si="39"/>
        <v>0</v>
      </c>
      <c r="Z12" s="86">
        <f t="shared" si="22"/>
        <v>1</v>
      </c>
      <c r="AA12" s="65">
        <v>0</v>
      </c>
      <c r="AB12" s="65">
        <v>0</v>
      </c>
      <c r="AC12" s="65">
        <f>AA12+AB12</f>
        <v>0</v>
      </c>
      <c r="AD12" s="33" t="s">
        <v>16</v>
      </c>
      <c r="AE12" s="86" t="s">
        <v>16</v>
      </c>
      <c r="AF12" s="65">
        <v>0</v>
      </c>
      <c r="AG12" s="65">
        <v>1</v>
      </c>
      <c r="AH12" s="65">
        <f>AF12+AG12</f>
        <v>1</v>
      </c>
      <c r="AI12" s="33">
        <f t="shared" si="12"/>
        <v>0</v>
      </c>
      <c r="AJ12" s="86">
        <f t="shared" si="13"/>
        <v>1</v>
      </c>
      <c r="AK12" s="65">
        <v>0</v>
      </c>
      <c r="AL12" s="65">
        <v>2</v>
      </c>
      <c r="AM12" s="65">
        <f>AK12+AL12</f>
        <v>2</v>
      </c>
      <c r="AN12" s="33">
        <f t="shared" si="31"/>
        <v>0</v>
      </c>
      <c r="AO12" s="86">
        <f t="shared" si="15"/>
        <v>1</v>
      </c>
      <c r="AP12" s="65">
        <v>1</v>
      </c>
      <c r="AQ12" s="65">
        <v>3</v>
      </c>
      <c r="AR12" s="65">
        <f>AP12+AQ12</f>
        <v>4</v>
      </c>
      <c r="AS12" s="33">
        <f t="shared" si="33"/>
        <v>0.25</v>
      </c>
      <c r="AT12" s="87">
        <f t="shared" si="34"/>
        <v>0.75</v>
      </c>
      <c r="AU12" s="65">
        <v>1</v>
      </c>
      <c r="AV12" s="65">
        <v>1</v>
      </c>
      <c r="AW12" s="65">
        <v>2</v>
      </c>
      <c r="AX12" s="33">
        <f t="shared" si="35"/>
        <v>0.5</v>
      </c>
      <c r="AY12" s="87">
        <f t="shared" si="17"/>
        <v>0.5</v>
      </c>
    </row>
    <row r="13" spans="1:51" ht="18" customHeight="1" x14ac:dyDescent="0.35">
      <c r="A13" s="79" t="s">
        <v>244</v>
      </c>
      <c r="B13" s="65">
        <v>2</v>
      </c>
      <c r="C13" s="65">
        <v>2</v>
      </c>
      <c r="D13" s="65">
        <f>SUM(B13:C13)</f>
        <v>4</v>
      </c>
      <c r="E13" s="33">
        <f t="shared" si="19"/>
        <v>0.5</v>
      </c>
      <c r="F13" s="86">
        <f t="shared" si="7"/>
        <v>0.5</v>
      </c>
      <c r="G13" s="65">
        <v>0</v>
      </c>
      <c r="H13" s="65">
        <v>4</v>
      </c>
      <c r="I13" s="65">
        <f t="shared" si="18"/>
        <v>4</v>
      </c>
      <c r="J13" s="33">
        <f t="shared" si="36"/>
        <v>0</v>
      </c>
      <c r="K13" s="86">
        <f t="shared" si="0"/>
        <v>1</v>
      </c>
      <c r="L13" s="65">
        <v>0</v>
      </c>
      <c r="M13" s="65">
        <v>1</v>
      </c>
      <c r="N13" s="65">
        <f>L13+M13</f>
        <v>1</v>
      </c>
      <c r="O13" s="33">
        <f t="shared" si="20"/>
        <v>0</v>
      </c>
      <c r="P13" s="86">
        <f t="shared" si="21"/>
        <v>1</v>
      </c>
      <c r="Q13" s="65">
        <v>0</v>
      </c>
      <c r="R13" s="65">
        <v>1</v>
      </c>
      <c r="S13" s="65">
        <f t="shared" ref="S13" si="43">Q13+R13</f>
        <v>1</v>
      </c>
      <c r="T13" s="33">
        <f t="shared" si="24"/>
        <v>0</v>
      </c>
      <c r="U13" s="86">
        <f t="shared" si="25"/>
        <v>1</v>
      </c>
      <c r="V13" s="65">
        <v>0</v>
      </c>
      <c r="W13" s="65">
        <v>1</v>
      </c>
      <c r="X13" s="65">
        <f t="shared" ref="X13" si="44">V13+W13</f>
        <v>1</v>
      </c>
      <c r="Y13" s="33">
        <f t="shared" si="39"/>
        <v>0</v>
      </c>
      <c r="Z13" s="86">
        <f t="shared" si="22"/>
        <v>1</v>
      </c>
      <c r="AA13" s="65">
        <v>0</v>
      </c>
      <c r="AB13" s="65">
        <v>3</v>
      </c>
      <c r="AC13" s="65">
        <f t="shared" ref="AC13" si="45">AA13+AB13</f>
        <v>3</v>
      </c>
      <c r="AD13" s="33">
        <f>AA13/AC13</f>
        <v>0</v>
      </c>
      <c r="AE13" s="86">
        <f t="shared" si="28"/>
        <v>1</v>
      </c>
      <c r="AF13" s="65">
        <v>1</v>
      </c>
      <c r="AG13" s="65">
        <v>1</v>
      </c>
      <c r="AH13" s="65">
        <f t="shared" ref="AH13" si="46">AF13+AG13</f>
        <v>2</v>
      </c>
      <c r="AI13" s="33">
        <f t="shared" si="12"/>
        <v>0.5</v>
      </c>
      <c r="AJ13" s="86">
        <f t="shared" si="13"/>
        <v>0.5</v>
      </c>
      <c r="AK13" s="65">
        <v>0</v>
      </c>
      <c r="AL13" s="65">
        <v>2</v>
      </c>
      <c r="AM13" s="65">
        <f t="shared" ref="AM13" si="47">AK13+AL13</f>
        <v>2</v>
      </c>
      <c r="AN13" s="33">
        <f t="shared" si="31"/>
        <v>0</v>
      </c>
      <c r="AO13" s="86">
        <f t="shared" si="15"/>
        <v>1</v>
      </c>
      <c r="AP13" s="65">
        <v>1</v>
      </c>
      <c r="AQ13" s="65">
        <v>1</v>
      </c>
      <c r="AR13" s="65">
        <f t="shared" ref="AR13:AR14" si="48">AP13+AQ13</f>
        <v>2</v>
      </c>
      <c r="AS13" s="33">
        <f t="shared" si="33"/>
        <v>0.5</v>
      </c>
      <c r="AT13" s="87">
        <f t="shared" si="34"/>
        <v>0.5</v>
      </c>
      <c r="AU13" s="65">
        <v>2</v>
      </c>
      <c r="AV13" s="65">
        <v>1</v>
      </c>
      <c r="AW13" s="65">
        <v>3</v>
      </c>
      <c r="AX13" s="33">
        <f t="shared" si="35"/>
        <v>0.66666666666666663</v>
      </c>
      <c r="AY13" s="87">
        <f t="shared" si="17"/>
        <v>0.33333333333333331</v>
      </c>
    </row>
    <row r="14" spans="1:51" ht="18" customHeight="1" x14ac:dyDescent="0.35">
      <c r="A14" s="79" t="s">
        <v>245</v>
      </c>
      <c r="B14" s="65">
        <v>1</v>
      </c>
      <c r="C14" s="65">
        <v>5</v>
      </c>
      <c r="D14" s="65">
        <f>SUM(B14:C14)</f>
        <v>6</v>
      </c>
      <c r="E14" s="33">
        <f t="shared" si="19"/>
        <v>0.16666666666666666</v>
      </c>
      <c r="F14" s="86">
        <f t="shared" si="7"/>
        <v>0.83333333333333337</v>
      </c>
      <c r="G14" s="65">
        <v>2</v>
      </c>
      <c r="H14" s="65">
        <v>3</v>
      </c>
      <c r="I14" s="65">
        <f t="shared" si="18"/>
        <v>5</v>
      </c>
      <c r="J14" s="33">
        <f t="shared" si="36"/>
        <v>0.4</v>
      </c>
      <c r="K14" s="86">
        <f t="shared" si="0"/>
        <v>0.6</v>
      </c>
      <c r="L14" s="65">
        <v>1</v>
      </c>
      <c r="M14" s="65">
        <v>3</v>
      </c>
      <c r="N14" s="65">
        <f>L14+M14</f>
        <v>4</v>
      </c>
      <c r="O14" s="33">
        <f t="shared" si="20"/>
        <v>0.25</v>
      </c>
      <c r="P14" s="86">
        <f t="shared" si="21"/>
        <v>0.75</v>
      </c>
      <c r="Q14" s="65">
        <v>1</v>
      </c>
      <c r="R14" s="65">
        <v>1</v>
      </c>
      <c r="S14" s="65">
        <f t="shared" ref="S14" si="49">Q14+R14</f>
        <v>2</v>
      </c>
      <c r="T14" s="33">
        <f t="shared" si="24"/>
        <v>0.5</v>
      </c>
      <c r="U14" s="86">
        <f t="shared" si="25"/>
        <v>0.5</v>
      </c>
      <c r="V14" s="65">
        <v>4</v>
      </c>
      <c r="W14" s="65">
        <v>4</v>
      </c>
      <c r="X14" s="65">
        <f t="shared" ref="X14" si="50">V14+W14</f>
        <v>8</v>
      </c>
      <c r="Y14" s="33">
        <f t="shared" si="39"/>
        <v>0.5</v>
      </c>
      <c r="Z14" s="86">
        <f t="shared" si="22"/>
        <v>0.5</v>
      </c>
      <c r="AA14" s="65">
        <v>0</v>
      </c>
      <c r="AB14" s="65">
        <v>0</v>
      </c>
      <c r="AC14" s="65">
        <f t="shared" ref="AC14" si="51">AA14+AB14</f>
        <v>0</v>
      </c>
      <c r="AD14" s="33" t="s">
        <v>16</v>
      </c>
      <c r="AE14" s="86" t="s">
        <v>16</v>
      </c>
      <c r="AF14" s="65">
        <v>1</v>
      </c>
      <c r="AG14" s="65">
        <v>1</v>
      </c>
      <c r="AH14" s="65">
        <f t="shared" ref="AH14" si="52">AF14+AG14</f>
        <v>2</v>
      </c>
      <c r="AI14" s="33">
        <f t="shared" si="12"/>
        <v>0.5</v>
      </c>
      <c r="AJ14" s="86">
        <f t="shared" si="13"/>
        <v>0.5</v>
      </c>
      <c r="AK14" s="65">
        <v>2</v>
      </c>
      <c r="AL14" s="65">
        <v>3</v>
      </c>
      <c r="AM14" s="65">
        <f t="shared" ref="AM14" si="53">AK14+AL14</f>
        <v>5</v>
      </c>
      <c r="AN14" s="33">
        <f t="shared" si="31"/>
        <v>0.4</v>
      </c>
      <c r="AO14" s="86">
        <f t="shared" si="15"/>
        <v>0.6</v>
      </c>
      <c r="AP14" s="65">
        <v>2</v>
      </c>
      <c r="AQ14" s="65">
        <v>1</v>
      </c>
      <c r="AR14" s="65">
        <f t="shared" si="48"/>
        <v>3</v>
      </c>
      <c r="AS14" s="33">
        <f t="shared" si="33"/>
        <v>0.66666666666666663</v>
      </c>
      <c r="AT14" s="87">
        <f t="shared" si="34"/>
        <v>0.33333333333333331</v>
      </c>
      <c r="AU14" s="65">
        <v>3</v>
      </c>
      <c r="AV14" s="65">
        <v>1</v>
      </c>
      <c r="AW14" s="65">
        <v>4</v>
      </c>
      <c r="AX14" s="33">
        <f t="shared" si="35"/>
        <v>0.75</v>
      </c>
      <c r="AY14" s="87">
        <f t="shared" si="17"/>
        <v>0.25</v>
      </c>
    </row>
    <row r="15" spans="1:51" s="1" customFormat="1" ht="18" customHeight="1" x14ac:dyDescent="0.35">
      <c r="A15" s="79" t="s">
        <v>107</v>
      </c>
      <c r="B15" s="104">
        <f>SUM(B12:B14)</f>
        <v>4</v>
      </c>
      <c r="C15" s="104">
        <f>SUM(C12:C14)</f>
        <v>10</v>
      </c>
      <c r="D15" s="104">
        <f>SUM(D12:D14)</f>
        <v>14</v>
      </c>
      <c r="E15" s="56">
        <f t="shared" si="19"/>
        <v>0.2857142857142857</v>
      </c>
      <c r="F15" s="86">
        <f t="shared" si="7"/>
        <v>0.7142857142857143</v>
      </c>
      <c r="G15" s="104">
        <f>SUM(G12:G14)</f>
        <v>2</v>
      </c>
      <c r="H15" s="104">
        <f>SUM(H12:H14)</f>
        <v>11</v>
      </c>
      <c r="I15" s="104">
        <f t="shared" si="18"/>
        <v>13</v>
      </c>
      <c r="J15" s="56">
        <f t="shared" si="36"/>
        <v>0.15384615384615385</v>
      </c>
      <c r="K15" s="86">
        <f t="shared" si="0"/>
        <v>0.84615384615384615</v>
      </c>
      <c r="L15" s="65">
        <f>SUM(L12:L14)</f>
        <v>1</v>
      </c>
      <c r="M15" s="65">
        <f>SUM(M12:M14)</f>
        <v>7</v>
      </c>
      <c r="N15" s="65">
        <f>SUM(L15:M15)</f>
        <v>8</v>
      </c>
      <c r="O15" s="56">
        <f t="shared" si="20"/>
        <v>0.125</v>
      </c>
      <c r="P15" s="86">
        <f t="shared" si="21"/>
        <v>0.875</v>
      </c>
      <c r="Q15" s="65">
        <f>SUM(Q12:Q14)</f>
        <v>1</v>
      </c>
      <c r="R15" s="65">
        <f>SUM(R12:R14)</f>
        <v>4</v>
      </c>
      <c r="S15" s="65">
        <f>SUM(Q15:R15)</f>
        <v>5</v>
      </c>
      <c r="T15" s="56">
        <f t="shared" si="24"/>
        <v>0.2</v>
      </c>
      <c r="U15" s="86">
        <f t="shared" si="25"/>
        <v>0.8</v>
      </c>
      <c r="V15" s="65">
        <f>SUM(V12:V14)</f>
        <v>4</v>
      </c>
      <c r="W15" s="65">
        <f>SUM(W12:W14)</f>
        <v>6</v>
      </c>
      <c r="X15" s="65">
        <f>SUM(V15:W15)</f>
        <v>10</v>
      </c>
      <c r="Y15" s="56">
        <f t="shared" si="39"/>
        <v>0.4</v>
      </c>
      <c r="Z15" s="86">
        <f t="shared" si="22"/>
        <v>0.6</v>
      </c>
      <c r="AA15" s="65">
        <f>SUM(AA12:AA14)</f>
        <v>0</v>
      </c>
      <c r="AB15" s="65">
        <f>SUM(AB12:AB14)</f>
        <v>3</v>
      </c>
      <c r="AC15" s="65">
        <f>SUM(AA15:AB15)</f>
        <v>3</v>
      </c>
      <c r="AD15" s="56">
        <f>AA15/AC15</f>
        <v>0</v>
      </c>
      <c r="AE15" s="86">
        <f t="shared" si="28"/>
        <v>1</v>
      </c>
      <c r="AF15" s="65">
        <f>SUM(AF12:AF14)</f>
        <v>2</v>
      </c>
      <c r="AG15" s="65">
        <f>SUM(AG12:AG14)</f>
        <v>3</v>
      </c>
      <c r="AH15" s="65">
        <f>SUM(AF15:AG15)</f>
        <v>5</v>
      </c>
      <c r="AI15" s="56">
        <f t="shared" si="12"/>
        <v>0.4</v>
      </c>
      <c r="AJ15" s="86">
        <f t="shared" si="13"/>
        <v>0.6</v>
      </c>
      <c r="AK15" s="65">
        <f>SUM(AK12:AK14)</f>
        <v>2</v>
      </c>
      <c r="AL15" s="65">
        <f>SUM(AL12:AL14)</f>
        <v>7</v>
      </c>
      <c r="AM15" s="65">
        <f>SUM(AK15:AL15)</f>
        <v>9</v>
      </c>
      <c r="AN15" s="56">
        <f t="shared" si="31"/>
        <v>0.22222222222222221</v>
      </c>
      <c r="AO15" s="86">
        <f t="shared" si="15"/>
        <v>0.77777777777777779</v>
      </c>
      <c r="AP15" s="65">
        <f>SUM(AP12:AP14)</f>
        <v>4</v>
      </c>
      <c r="AQ15" s="65">
        <f>SUM(AQ12:AQ14)</f>
        <v>5</v>
      </c>
      <c r="AR15" s="65">
        <f>SUM(AP15:AQ15)</f>
        <v>9</v>
      </c>
      <c r="AS15" s="56">
        <f t="shared" si="33"/>
        <v>0.44444444444444442</v>
      </c>
      <c r="AT15" s="87">
        <f t="shared" si="34"/>
        <v>0.55555555555555558</v>
      </c>
      <c r="AU15" s="65">
        <v>6</v>
      </c>
      <c r="AV15" s="65">
        <v>3</v>
      </c>
      <c r="AW15" s="65">
        <v>9</v>
      </c>
      <c r="AX15" s="56">
        <f t="shared" si="35"/>
        <v>0.66666666666666663</v>
      </c>
      <c r="AY15" s="87">
        <f t="shared" si="17"/>
        <v>0.33333333333333331</v>
      </c>
    </row>
    <row r="16" spans="1:51" ht="18" customHeight="1" x14ac:dyDescent="0.35">
      <c r="A16" s="79" t="s">
        <v>246</v>
      </c>
      <c r="B16" s="65">
        <v>0</v>
      </c>
      <c r="C16" s="65">
        <v>2</v>
      </c>
      <c r="D16" s="65">
        <f>SUM(B16:C16)</f>
        <v>2</v>
      </c>
      <c r="E16" s="33">
        <f t="shared" si="19"/>
        <v>0</v>
      </c>
      <c r="F16" s="86">
        <f t="shared" si="7"/>
        <v>1</v>
      </c>
      <c r="G16" s="65">
        <v>0</v>
      </c>
      <c r="H16" s="65">
        <v>4</v>
      </c>
      <c r="I16" s="65">
        <f t="shared" si="18"/>
        <v>4</v>
      </c>
      <c r="J16" s="33">
        <f t="shared" si="36"/>
        <v>0</v>
      </c>
      <c r="K16" s="86">
        <f t="shared" si="0"/>
        <v>1</v>
      </c>
      <c r="L16" s="65">
        <v>0</v>
      </c>
      <c r="M16" s="65">
        <v>8</v>
      </c>
      <c r="N16" s="65">
        <f>L16+M16</f>
        <v>8</v>
      </c>
      <c r="O16" s="33">
        <f t="shared" si="20"/>
        <v>0</v>
      </c>
      <c r="P16" s="86">
        <f t="shared" si="21"/>
        <v>1</v>
      </c>
      <c r="Q16" s="65">
        <v>0</v>
      </c>
      <c r="R16" s="65">
        <v>2</v>
      </c>
      <c r="S16" s="65">
        <f>Q16+R16</f>
        <v>2</v>
      </c>
      <c r="T16" s="33">
        <f t="shared" si="24"/>
        <v>0</v>
      </c>
      <c r="U16" s="86">
        <f t="shared" si="25"/>
        <v>1</v>
      </c>
      <c r="V16" s="65">
        <v>0</v>
      </c>
      <c r="W16" s="65">
        <v>1</v>
      </c>
      <c r="X16" s="65">
        <f>V16+W16</f>
        <v>1</v>
      </c>
      <c r="Y16" s="33">
        <f t="shared" si="39"/>
        <v>0</v>
      </c>
      <c r="Z16" s="86">
        <f t="shared" si="22"/>
        <v>1</v>
      </c>
      <c r="AA16" s="65">
        <v>0</v>
      </c>
      <c r="AB16" s="65">
        <v>1</v>
      </c>
      <c r="AC16" s="65">
        <f>AA16+AB16</f>
        <v>1</v>
      </c>
      <c r="AD16" s="33">
        <f>AA16/AC16</f>
        <v>0</v>
      </c>
      <c r="AE16" s="86">
        <f t="shared" si="28"/>
        <v>1</v>
      </c>
      <c r="AF16" s="65">
        <v>1</v>
      </c>
      <c r="AG16" s="65">
        <v>2</v>
      </c>
      <c r="AH16" s="65">
        <f>AF16+AG16</f>
        <v>3</v>
      </c>
      <c r="AI16" s="33">
        <f t="shared" si="12"/>
        <v>0.33333333333333331</v>
      </c>
      <c r="AJ16" s="86">
        <f t="shared" si="13"/>
        <v>0.66666666666666663</v>
      </c>
      <c r="AK16" s="65">
        <v>0</v>
      </c>
      <c r="AL16" s="65">
        <v>1</v>
      </c>
      <c r="AM16" s="65">
        <f>AK16+AL16</f>
        <v>1</v>
      </c>
      <c r="AN16" s="33">
        <f t="shared" si="31"/>
        <v>0</v>
      </c>
      <c r="AO16" s="86">
        <f t="shared" si="15"/>
        <v>1</v>
      </c>
      <c r="AP16" s="65">
        <v>0</v>
      </c>
      <c r="AQ16" s="65">
        <v>0</v>
      </c>
      <c r="AR16" s="65">
        <f>AP16+AQ16</f>
        <v>0</v>
      </c>
      <c r="AS16" s="33" t="s">
        <v>16</v>
      </c>
      <c r="AT16" s="87" t="s">
        <v>16</v>
      </c>
      <c r="AU16" s="65">
        <v>1</v>
      </c>
      <c r="AV16" s="65">
        <v>0</v>
      </c>
      <c r="AW16" s="65">
        <v>1</v>
      </c>
      <c r="AX16" s="56">
        <f t="shared" ref="AX16" si="54">AU16/AW16</f>
        <v>1</v>
      </c>
      <c r="AY16" s="87">
        <f t="shared" ref="AY16" si="55">AV16/AW16</f>
        <v>0</v>
      </c>
    </row>
    <row r="17" spans="1:51" ht="18" customHeight="1" x14ac:dyDescent="0.35">
      <c r="A17" s="79" t="s">
        <v>247</v>
      </c>
      <c r="B17" s="65">
        <v>0</v>
      </c>
      <c r="C17" s="65">
        <v>4</v>
      </c>
      <c r="D17" s="65">
        <f>SUM(B17:C17)</f>
        <v>4</v>
      </c>
      <c r="E17" s="33">
        <f t="shared" si="19"/>
        <v>0</v>
      </c>
      <c r="F17" s="86">
        <f t="shared" si="7"/>
        <v>1</v>
      </c>
      <c r="G17" s="65">
        <v>1</v>
      </c>
      <c r="H17" s="65">
        <v>5</v>
      </c>
      <c r="I17" s="65">
        <f t="shared" si="18"/>
        <v>6</v>
      </c>
      <c r="J17" s="33">
        <f t="shared" si="36"/>
        <v>0.16666666666666666</v>
      </c>
      <c r="K17" s="86">
        <f t="shared" si="0"/>
        <v>0.83333333333333337</v>
      </c>
      <c r="L17" s="65">
        <v>0</v>
      </c>
      <c r="M17" s="65">
        <v>4</v>
      </c>
      <c r="N17" s="65">
        <f>L17+M17</f>
        <v>4</v>
      </c>
      <c r="O17" s="33">
        <f t="shared" si="20"/>
        <v>0</v>
      </c>
      <c r="P17" s="86">
        <f t="shared" si="21"/>
        <v>1</v>
      </c>
      <c r="Q17" s="65">
        <v>2</v>
      </c>
      <c r="R17" s="65">
        <v>8</v>
      </c>
      <c r="S17" s="65">
        <f t="shared" ref="S17" si="56">Q17+R17</f>
        <v>10</v>
      </c>
      <c r="T17" s="33">
        <f t="shared" si="24"/>
        <v>0.2</v>
      </c>
      <c r="U17" s="86">
        <f t="shared" si="25"/>
        <v>0.8</v>
      </c>
      <c r="V17" s="65">
        <v>6</v>
      </c>
      <c r="W17" s="65">
        <v>9</v>
      </c>
      <c r="X17" s="65">
        <f t="shared" ref="X17" si="57">V17+W17</f>
        <v>15</v>
      </c>
      <c r="Y17" s="33">
        <f t="shared" si="39"/>
        <v>0.4</v>
      </c>
      <c r="Z17" s="86">
        <f t="shared" si="22"/>
        <v>0.6</v>
      </c>
      <c r="AA17" s="65">
        <v>1</v>
      </c>
      <c r="AB17" s="65">
        <v>4</v>
      </c>
      <c r="AC17" s="65">
        <f t="shared" ref="AC17" si="58">AA17+AB17</f>
        <v>5</v>
      </c>
      <c r="AD17" s="33">
        <f>AA17/AC17</f>
        <v>0.2</v>
      </c>
      <c r="AE17" s="86">
        <f t="shared" si="28"/>
        <v>0.8</v>
      </c>
      <c r="AF17" s="65">
        <v>2</v>
      </c>
      <c r="AG17" s="65">
        <v>6</v>
      </c>
      <c r="AH17" s="65">
        <f t="shared" ref="AH17" si="59">AF17+AG17</f>
        <v>8</v>
      </c>
      <c r="AI17" s="33">
        <f t="shared" si="12"/>
        <v>0.25</v>
      </c>
      <c r="AJ17" s="86">
        <f t="shared" si="13"/>
        <v>0.75</v>
      </c>
      <c r="AK17" s="65">
        <v>3</v>
      </c>
      <c r="AL17" s="65">
        <v>1</v>
      </c>
      <c r="AM17" s="65">
        <f t="shared" ref="AM17" si="60">AK17+AL17</f>
        <v>4</v>
      </c>
      <c r="AN17" s="33">
        <f t="shared" si="31"/>
        <v>0.75</v>
      </c>
      <c r="AO17" s="86">
        <f t="shared" si="15"/>
        <v>0.25</v>
      </c>
      <c r="AP17" s="65">
        <v>3</v>
      </c>
      <c r="AQ17" s="65">
        <v>7</v>
      </c>
      <c r="AR17" s="65">
        <f t="shared" ref="AR17:AR18" si="61">AP17+AQ17</f>
        <v>10</v>
      </c>
      <c r="AS17" s="33">
        <f t="shared" ref="AS17:AS19" si="62">AP17/AR17</f>
        <v>0.3</v>
      </c>
      <c r="AT17" s="87">
        <f t="shared" ref="AT17:AT19" si="63">AQ17/AR17</f>
        <v>0.7</v>
      </c>
      <c r="AU17" s="65">
        <v>2</v>
      </c>
      <c r="AV17" s="65">
        <v>5</v>
      </c>
      <c r="AW17" s="65">
        <v>7</v>
      </c>
      <c r="AX17" s="33">
        <f t="shared" si="35"/>
        <v>0.2857142857142857</v>
      </c>
      <c r="AY17" s="87">
        <f t="shared" si="17"/>
        <v>0.7142857142857143</v>
      </c>
    </row>
    <row r="18" spans="1:51" ht="18" customHeight="1" x14ac:dyDescent="0.35">
      <c r="A18" s="79" t="s">
        <v>248</v>
      </c>
      <c r="B18" s="65">
        <v>2</v>
      </c>
      <c r="C18" s="65">
        <v>10</v>
      </c>
      <c r="D18" s="65">
        <f>SUM(B18:C18)</f>
        <v>12</v>
      </c>
      <c r="E18" s="33">
        <f t="shared" si="19"/>
        <v>0.16666666666666666</v>
      </c>
      <c r="F18" s="86">
        <f t="shared" si="7"/>
        <v>0.83333333333333337</v>
      </c>
      <c r="G18" s="65">
        <v>5</v>
      </c>
      <c r="H18" s="65">
        <v>8</v>
      </c>
      <c r="I18" s="65">
        <f t="shared" si="18"/>
        <v>13</v>
      </c>
      <c r="J18" s="33">
        <f t="shared" si="36"/>
        <v>0.38461538461538464</v>
      </c>
      <c r="K18" s="86">
        <f t="shared" si="0"/>
        <v>0.61538461538461542</v>
      </c>
      <c r="L18" s="65">
        <v>1</v>
      </c>
      <c r="M18" s="65">
        <v>1</v>
      </c>
      <c r="N18" s="65">
        <f>L18+M18</f>
        <v>2</v>
      </c>
      <c r="O18" s="33">
        <f t="shared" si="20"/>
        <v>0.5</v>
      </c>
      <c r="P18" s="86">
        <f t="shared" si="21"/>
        <v>0.5</v>
      </c>
      <c r="Q18" s="65">
        <v>2</v>
      </c>
      <c r="R18" s="65">
        <v>12</v>
      </c>
      <c r="S18" s="65">
        <f t="shared" ref="S18" si="64">Q18+R18</f>
        <v>14</v>
      </c>
      <c r="T18" s="33">
        <f t="shared" si="24"/>
        <v>0.14285714285714285</v>
      </c>
      <c r="U18" s="86">
        <f t="shared" si="25"/>
        <v>0.8571428571428571</v>
      </c>
      <c r="V18" s="65">
        <v>4</v>
      </c>
      <c r="W18" s="65">
        <v>5</v>
      </c>
      <c r="X18" s="65">
        <f t="shared" ref="X18" si="65">V18+W18</f>
        <v>9</v>
      </c>
      <c r="Y18" s="33">
        <f t="shared" si="39"/>
        <v>0.44444444444444442</v>
      </c>
      <c r="Z18" s="86">
        <f t="shared" si="22"/>
        <v>0.55555555555555558</v>
      </c>
      <c r="AA18" s="65">
        <v>9</v>
      </c>
      <c r="AB18" s="65">
        <v>4</v>
      </c>
      <c r="AC18" s="65">
        <f t="shared" ref="AC18" si="66">AA18+AB18</f>
        <v>13</v>
      </c>
      <c r="AD18" s="33">
        <f>AA18/AC18</f>
        <v>0.69230769230769229</v>
      </c>
      <c r="AE18" s="86">
        <f t="shared" si="28"/>
        <v>0.30769230769230771</v>
      </c>
      <c r="AF18" s="65">
        <v>4</v>
      </c>
      <c r="AG18" s="65">
        <v>4</v>
      </c>
      <c r="AH18" s="65">
        <f t="shared" ref="AH18" si="67">AF18+AG18</f>
        <v>8</v>
      </c>
      <c r="AI18" s="33">
        <f t="shared" si="12"/>
        <v>0.5</v>
      </c>
      <c r="AJ18" s="86">
        <f t="shared" si="13"/>
        <v>0.5</v>
      </c>
      <c r="AK18" s="65">
        <v>3</v>
      </c>
      <c r="AL18" s="65">
        <v>5</v>
      </c>
      <c r="AM18" s="65">
        <f t="shared" ref="AM18" si="68">AK18+AL18</f>
        <v>8</v>
      </c>
      <c r="AN18" s="33">
        <f t="shared" si="31"/>
        <v>0.375</v>
      </c>
      <c r="AO18" s="86">
        <f t="shared" si="15"/>
        <v>0.625</v>
      </c>
      <c r="AP18" s="65">
        <v>2</v>
      </c>
      <c r="AQ18" s="65">
        <v>1</v>
      </c>
      <c r="AR18" s="65">
        <f t="shared" si="61"/>
        <v>3</v>
      </c>
      <c r="AS18" s="33">
        <f t="shared" si="62"/>
        <v>0.66666666666666663</v>
      </c>
      <c r="AT18" s="87">
        <f t="shared" si="63"/>
        <v>0.33333333333333331</v>
      </c>
      <c r="AU18" s="65">
        <v>4</v>
      </c>
      <c r="AV18" s="65">
        <v>5</v>
      </c>
      <c r="AW18" s="65">
        <v>9</v>
      </c>
      <c r="AX18" s="33">
        <f t="shared" si="35"/>
        <v>0.44444444444444442</v>
      </c>
      <c r="AY18" s="87">
        <f t="shared" si="17"/>
        <v>0.55555555555555558</v>
      </c>
    </row>
    <row r="19" spans="1:51" s="1" customFormat="1" ht="18" customHeight="1" x14ac:dyDescent="0.35">
      <c r="A19" s="79" t="s">
        <v>112</v>
      </c>
      <c r="B19" s="104">
        <f>SUM(B16:B18)</f>
        <v>2</v>
      </c>
      <c r="C19" s="104">
        <f>SUM(C16:C18)</f>
        <v>16</v>
      </c>
      <c r="D19" s="104">
        <f>SUM(D16:D18)</f>
        <v>18</v>
      </c>
      <c r="E19" s="56">
        <f t="shared" si="19"/>
        <v>0.1111111111111111</v>
      </c>
      <c r="F19" s="86">
        <f t="shared" si="7"/>
        <v>0.88888888888888884</v>
      </c>
      <c r="G19" s="104">
        <f>SUM(G16:G18)</f>
        <v>6</v>
      </c>
      <c r="H19" s="104">
        <f>SUM(H16:H18)</f>
        <v>17</v>
      </c>
      <c r="I19" s="104">
        <f>SUM(I16:I18)</f>
        <v>23</v>
      </c>
      <c r="J19" s="56">
        <f t="shared" si="36"/>
        <v>0.2608695652173913</v>
      </c>
      <c r="K19" s="86">
        <f t="shared" si="0"/>
        <v>0.73913043478260865</v>
      </c>
      <c r="L19" s="65">
        <f>SUM(L16:L18)</f>
        <v>1</v>
      </c>
      <c r="M19" s="65">
        <f>SUM(M16:M18)</f>
        <v>13</v>
      </c>
      <c r="N19" s="65">
        <f>SUM(L19:M19)</f>
        <v>14</v>
      </c>
      <c r="O19" s="56">
        <f t="shared" si="20"/>
        <v>7.1428571428571425E-2</v>
      </c>
      <c r="P19" s="86">
        <f t="shared" si="21"/>
        <v>0.9285714285714286</v>
      </c>
      <c r="Q19" s="65">
        <f>SUM(Q16:Q18)</f>
        <v>4</v>
      </c>
      <c r="R19" s="65">
        <f>SUM(R16:R18)</f>
        <v>22</v>
      </c>
      <c r="S19" s="65">
        <f>SUM(Q19:R19)</f>
        <v>26</v>
      </c>
      <c r="T19" s="56">
        <f t="shared" si="24"/>
        <v>0.15384615384615385</v>
      </c>
      <c r="U19" s="86">
        <f t="shared" si="25"/>
        <v>0.84615384615384615</v>
      </c>
      <c r="V19" s="65">
        <f>SUM(V16:V18)</f>
        <v>10</v>
      </c>
      <c r="W19" s="65">
        <f>SUM(W16:W18)</f>
        <v>15</v>
      </c>
      <c r="X19" s="65">
        <f>SUM(V19:W19)</f>
        <v>25</v>
      </c>
      <c r="Y19" s="56">
        <f t="shared" si="39"/>
        <v>0.4</v>
      </c>
      <c r="Z19" s="86">
        <f t="shared" si="22"/>
        <v>0.6</v>
      </c>
      <c r="AA19" s="65">
        <f>SUM(AA16:AA18)</f>
        <v>10</v>
      </c>
      <c r="AB19" s="65">
        <f>SUM(AB16:AB18)</f>
        <v>9</v>
      </c>
      <c r="AC19" s="65">
        <f>SUM(AA19:AB19)</f>
        <v>19</v>
      </c>
      <c r="AD19" s="56">
        <f>AA19/AC19</f>
        <v>0.52631578947368418</v>
      </c>
      <c r="AE19" s="86">
        <f t="shared" si="28"/>
        <v>0.47368421052631576</v>
      </c>
      <c r="AF19" s="65">
        <f>SUM(AF16:AF18)</f>
        <v>7</v>
      </c>
      <c r="AG19" s="65">
        <f>SUM(AG16:AG18)</f>
        <v>12</v>
      </c>
      <c r="AH19" s="65">
        <f>SUM(AF19:AG19)</f>
        <v>19</v>
      </c>
      <c r="AI19" s="56">
        <f t="shared" si="12"/>
        <v>0.36842105263157893</v>
      </c>
      <c r="AJ19" s="86">
        <f t="shared" si="13"/>
        <v>0.63157894736842102</v>
      </c>
      <c r="AK19" s="65">
        <f>SUM(AK16:AK18)</f>
        <v>6</v>
      </c>
      <c r="AL19" s="65">
        <f>SUM(AL16:AL18)</f>
        <v>7</v>
      </c>
      <c r="AM19" s="65">
        <f>SUM(AK19:AL19)</f>
        <v>13</v>
      </c>
      <c r="AN19" s="56">
        <f t="shared" si="31"/>
        <v>0.46153846153846156</v>
      </c>
      <c r="AO19" s="86">
        <f t="shared" si="15"/>
        <v>0.53846153846153844</v>
      </c>
      <c r="AP19" s="65">
        <f>SUM(AP16:AP18)</f>
        <v>5</v>
      </c>
      <c r="AQ19" s="65">
        <f>SUM(AQ16:AQ18)</f>
        <v>8</v>
      </c>
      <c r="AR19" s="65">
        <f>SUM(AP19:AQ19)</f>
        <v>13</v>
      </c>
      <c r="AS19" s="56">
        <f t="shared" si="62"/>
        <v>0.38461538461538464</v>
      </c>
      <c r="AT19" s="87">
        <f t="shared" si="63"/>
        <v>0.61538461538461542</v>
      </c>
      <c r="AU19" s="65">
        <v>7</v>
      </c>
      <c r="AV19" s="65">
        <v>10</v>
      </c>
      <c r="AW19" s="65">
        <v>17</v>
      </c>
      <c r="AX19" s="56">
        <f t="shared" si="35"/>
        <v>0.41176470588235292</v>
      </c>
      <c r="AY19" s="87">
        <f t="shared" si="17"/>
        <v>0.58823529411764708</v>
      </c>
    </row>
    <row r="20" spans="1:51" ht="18" customHeight="1" x14ac:dyDescent="0.35">
      <c r="A20" s="79" t="s">
        <v>249</v>
      </c>
      <c r="B20" s="65">
        <v>0</v>
      </c>
      <c r="C20" s="65">
        <v>0</v>
      </c>
      <c r="D20" s="65">
        <f>SUM(B20:C20)</f>
        <v>0</v>
      </c>
      <c r="E20" s="33" t="s">
        <v>16</v>
      </c>
      <c r="F20" s="86" t="s">
        <v>16</v>
      </c>
      <c r="G20" s="65">
        <v>0</v>
      </c>
      <c r="H20" s="65">
        <v>1</v>
      </c>
      <c r="I20" s="65">
        <f>SUM(G20:H20)</f>
        <v>1</v>
      </c>
      <c r="J20" s="33">
        <f t="shared" si="36"/>
        <v>0</v>
      </c>
      <c r="K20" s="86">
        <f t="shared" si="0"/>
        <v>1</v>
      </c>
      <c r="L20" s="65">
        <v>0</v>
      </c>
      <c r="M20" s="65">
        <v>0</v>
      </c>
      <c r="N20" s="65">
        <f>L20+M20</f>
        <v>0</v>
      </c>
      <c r="O20" s="33" t="s">
        <v>16</v>
      </c>
      <c r="P20" s="86" t="s">
        <v>16</v>
      </c>
      <c r="Q20" s="65">
        <v>0</v>
      </c>
      <c r="R20" s="65">
        <v>0</v>
      </c>
      <c r="S20" s="65">
        <f>Q20+R20</f>
        <v>0</v>
      </c>
      <c r="T20" s="33" t="s">
        <v>16</v>
      </c>
      <c r="U20" s="86" t="s">
        <v>16</v>
      </c>
      <c r="V20" s="65">
        <v>0</v>
      </c>
      <c r="W20" s="65">
        <v>0</v>
      </c>
      <c r="X20" s="65">
        <f>V20+W20</f>
        <v>0</v>
      </c>
      <c r="Y20" s="33" t="s">
        <v>16</v>
      </c>
      <c r="Z20" s="86" t="s">
        <v>16</v>
      </c>
      <c r="AA20" s="65">
        <v>0</v>
      </c>
      <c r="AB20" s="65">
        <v>0</v>
      </c>
      <c r="AC20" s="65">
        <f>AA20+AB20</f>
        <v>0</v>
      </c>
      <c r="AD20" s="33" t="s">
        <v>16</v>
      </c>
      <c r="AE20" s="86" t="s">
        <v>16</v>
      </c>
      <c r="AF20" s="65">
        <v>0</v>
      </c>
      <c r="AG20" s="65">
        <v>1</v>
      </c>
      <c r="AH20" s="65">
        <f>AF20+AG20</f>
        <v>1</v>
      </c>
      <c r="AI20" s="33">
        <f t="shared" si="12"/>
        <v>0</v>
      </c>
      <c r="AJ20" s="86">
        <f t="shared" si="13"/>
        <v>1</v>
      </c>
      <c r="AK20" s="65">
        <v>0</v>
      </c>
      <c r="AL20" s="65">
        <v>0</v>
      </c>
      <c r="AM20" s="65">
        <f>AK20+AL20</f>
        <v>0</v>
      </c>
      <c r="AN20" s="33" t="s">
        <v>16</v>
      </c>
      <c r="AO20" s="86" t="s">
        <v>16</v>
      </c>
      <c r="AP20" s="65">
        <v>0</v>
      </c>
      <c r="AQ20" s="65">
        <v>0</v>
      </c>
      <c r="AR20" s="65">
        <f>AP20+AQ20</f>
        <v>0</v>
      </c>
      <c r="AS20" s="33" t="s">
        <v>16</v>
      </c>
      <c r="AT20" s="87" t="s">
        <v>16</v>
      </c>
      <c r="AU20" s="65">
        <v>0</v>
      </c>
      <c r="AV20" s="65">
        <v>0</v>
      </c>
      <c r="AW20" s="65">
        <v>0</v>
      </c>
      <c r="AX20" s="33" t="s">
        <v>16</v>
      </c>
      <c r="AY20" s="87" t="s">
        <v>16</v>
      </c>
    </row>
    <row r="21" spans="1:51" ht="18" customHeight="1" x14ac:dyDescent="0.35">
      <c r="A21" s="79" t="s">
        <v>250</v>
      </c>
      <c r="B21" s="65">
        <v>0</v>
      </c>
      <c r="C21" s="65">
        <v>0</v>
      </c>
      <c r="D21" s="65">
        <f>SUM(B21:C21)</f>
        <v>0</v>
      </c>
      <c r="E21" s="33" t="s">
        <v>16</v>
      </c>
      <c r="F21" s="86" t="s">
        <v>16</v>
      </c>
      <c r="G21" s="65">
        <v>0</v>
      </c>
      <c r="H21" s="65">
        <v>0</v>
      </c>
      <c r="I21" s="65">
        <f>SUM(G21:H21)</f>
        <v>0</v>
      </c>
      <c r="J21" s="33" t="s">
        <v>16</v>
      </c>
      <c r="K21" s="86" t="s">
        <v>16</v>
      </c>
      <c r="L21" s="65">
        <v>0</v>
      </c>
      <c r="M21" s="65">
        <v>1</v>
      </c>
      <c r="N21" s="65">
        <f>L21+M21</f>
        <v>1</v>
      </c>
      <c r="O21" s="33">
        <f>L21/N21</f>
        <v>0</v>
      </c>
      <c r="P21" s="86">
        <f t="shared" si="21"/>
        <v>1</v>
      </c>
      <c r="Q21" s="65">
        <v>1</v>
      </c>
      <c r="R21" s="65">
        <v>0</v>
      </c>
      <c r="S21" s="65">
        <f t="shared" ref="S21" si="69">Q21+R21</f>
        <v>1</v>
      </c>
      <c r="T21" s="33">
        <f>Q21/S21</f>
        <v>1</v>
      </c>
      <c r="U21" s="86">
        <f t="shared" si="25"/>
        <v>0</v>
      </c>
      <c r="V21" s="65">
        <v>0</v>
      </c>
      <c r="W21" s="65">
        <v>4</v>
      </c>
      <c r="X21" s="65">
        <f t="shared" ref="X21" si="70">V21+W21</f>
        <v>4</v>
      </c>
      <c r="Y21" s="33">
        <f>V21/X21</f>
        <v>0</v>
      </c>
      <c r="Z21" s="86">
        <f t="shared" si="22"/>
        <v>1</v>
      </c>
      <c r="AA21" s="65">
        <v>0</v>
      </c>
      <c r="AB21" s="65">
        <v>1</v>
      </c>
      <c r="AC21" s="65">
        <f t="shared" ref="AC21" si="71">AA21+AB21</f>
        <v>1</v>
      </c>
      <c r="AD21" s="33">
        <f t="shared" ref="AD21:AD27" si="72">AA21/AC21</f>
        <v>0</v>
      </c>
      <c r="AE21" s="86">
        <f t="shared" si="28"/>
        <v>1</v>
      </c>
      <c r="AF21" s="65">
        <v>0</v>
      </c>
      <c r="AG21" s="65">
        <v>1</v>
      </c>
      <c r="AH21" s="65">
        <f t="shared" ref="AH21" si="73">AF21+AG21</f>
        <v>1</v>
      </c>
      <c r="AI21" s="33">
        <f t="shared" si="12"/>
        <v>0</v>
      </c>
      <c r="AJ21" s="86">
        <f t="shared" si="13"/>
        <v>1</v>
      </c>
      <c r="AK21" s="65">
        <v>1</v>
      </c>
      <c r="AL21" s="65">
        <v>0</v>
      </c>
      <c r="AM21" s="65">
        <f t="shared" ref="AM21" si="74">AK21+AL21</f>
        <v>1</v>
      </c>
      <c r="AN21" s="33">
        <f t="shared" ref="AN21:AN27" si="75">AK21/AM21</f>
        <v>1</v>
      </c>
      <c r="AO21" s="86">
        <f t="shared" si="15"/>
        <v>0</v>
      </c>
      <c r="AP21" s="65">
        <v>0</v>
      </c>
      <c r="AQ21" s="65">
        <v>1</v>
      </c>
      <c r="AR21" s="65">
        <f t="shared" ref="AR21:AR22" si="76">AP21+AQ21</f>
        <v>1</v>
      </c>
      <c r="AS21" s="33">
        <f t="shared" ref="AS21" si="77">AP21/AR21</f>
        <v>0</v>
      </c>
      <c r="AT21" s="87">
        <f t="shared" ref="AT21" si="78">AQ21/AR21</f>
        <v>1</v>
      </c>
      <c r="AU21" s="65">
        <v>0</v>
      </c>
      <c r="AV21" s="65">
        <v>1</v>
      </c>
      <c r="AW21" s="65">
        <v>1</v>
      </c>
      <c r="AX21" s="33">
        <f t="shared" ref="AX21:AX27" si="79">AU21/AW21</f>
        <v>0</v>
      </c>
      <c r="AY21" s="87">
        <f t="shared" si="17"/>
        <v>1</v>
      </c>
    </row>
    <row r="22" spans="1:51" ht="18" customHeight="1" x14ac:dyDescent="0.35">
      <c r="A22" s="79" t="s">
        <v>251</v>
      </c>
      <c r="B22" s="65">
        <v>1</v>
      </c>
      <c r="C22" s="65">
        <v>1</v>
      </c>
      <c r="D22" s="65">
        <f>SUM(B22:C22)</f>
        <v>2</v>
      </c>
      <c r="E22" s="33">
        <f t="shared" ref="E22:E27" si="80">B22/D22</f>
        <v>0.5</v>
      </c>
      <c r="F22" s="86">
        <f t="shared" si="7"/>
        <v>0.5</v>
      </c>
      <c r="G22" s="65">
        <v>0</v>
      </c>
      <c r="H22" s="65">
        <v>1</v>
      </c>
      <c r="I22" s="65">
        <f>SUM(G22:H22)</f>
        <v>1</v>
      </c>
      <c r="J22" s="33">
        <f t="shared" ref="J22:J35" si="81">G22/I22</f>
        <v>0</v>
      </c>
      <c r="K22" s="86">
        <f t="shared" si="0"/>
        <v>1</v>
      </c>
      <c r="L22" s="65">
        <v>0</v>
      </c>
      <c r="M22" s="65">
        <v>0</v>
      </c>
      <c r="N22" s="65">
        <f>L22+M22</f>
        <v>0</v>
      </c>
      <c r="O22" s="33" t="s">
        <v>16</v>
      </c>
      <c r="P22" s="86" t="s">
        <v>16</v>
      </c>
      <c r="Q22" s="65">
        <v>0</v>
      </c>
      <c r="R22" s="65">
        <v>0</v>
      </c>
      <c r="S22" s="65">
        <f t="shared" ref="S22" si="82">Q22+R22</f>
        <v>0</v>
      </c>
      <c r="T22" s="33" t="s">
        <v>16</v>
      </c>
      <c r="U22" s="86" t="s">
        <v>16</v>
      </c>
      <c r="V22" s="65">
        <v>0</v>
      </c>
      <c r="W22" s="65">
        <v>0</v>
      </c>
      <c r="X22" s="65">
        <f t="shared" ref="X22" si="83">V22+W22</f>
        <v>0</v>
      </c>
      <c r="Y22" s="33" t="s">
        <v>16</v>
      </c>
      <c r="Z22" s="86" t="s">
        <v>16</v>
      </c>
      <c r="AA22" s="65">
        <v>2</v>
      </c>
      <c r="AB22" s="65">
        <v>0</v>
      </c>
      <c r="AC22" s="65">
        <f t="shared" ref="AC22" si="84">AA22+AB22</f>
        <v>2</v>
      </c>
      <c r="AD22" s="33">
        <f t="shared" si="72"/>
        <v>1</v>
      </c>
      <c r="AE22" s="86">
        <f t="shared" si="28"/>
        <v>0</v>
      </c>
      <c r="AF22" s="65">
        <v>1</v>
      </c>
      <c r="AG22" s="65">
        <v>0</v>
      </c>
      <c r="AH22" s="65">
        <f t="shared" ref="AH22" si="85">AF22+AG22</f>
        <v>1</v>
      </c>
      <c r="AI22" s="33">
        <f t="shared" si="12"/>
        <v>1</v>
      </c>
      <c r="AJ22" s="86">
        <f t="shared" si="13"/>
        <v>0</v>
      </c>
      <c r="AK22" s="65">
        <v>0</v>
      </c>
      <c r="AL22" s="65">
        <v>1</v>
      </c>
      <c r="AM22" s="65">
        <f t="shared" ref="AM22" si="86">AK22+AL22</f>
        <v>1</v>
      </c>
      <c r="AN22" s="33">
        <f t="shared" si="75"/>
        <v>0</v>
      </c>
      <c r="AO22" s="86">
        <f t="shared" si="15"/>
        <v>1</v>
      </c>
      <c r="AP22" s="65">
        <v>0</v>
      </c>
      <c r="AQ22" s="65">
        <v>0</v>
      </c>
      <c r="AR22" s="65">
        <f t="shared" si="76"/>
        <v>0</v>
      </c>
      <c r="AS22" s="33" t="s">
        <v>16</v>
      </c>
      <c r="AT22" s="87" t="s">
        <v>16</v>
      </c>
      <c r="AU22" s="65">
        <v>1</v>
      </c>
      <c r="AV22" s="65">
        <v>1</v>
      </c>
      <c r="AW22" s="65">
        <v>2</v>
      </c>
      <c r="AX22" s="56">
        <f t="shared" si="79"/>
        <v>0.5</v>
      </c>
      <c r="AY22" s="87">
        <f t="shared" ref="AY22" si="87">AV22/AW22</f>
        <v>0.5</v>
      </c>
    </row>
    <row r="23" spans="1:51" s="1" customFormat="1" ht="18" customHeight="1" x14ac:dyDescent="0.35">
      <c r="A23" s="79" t="s">
        <v>118</v>
      </c>
      <c r="B23" s="104">
        <f>SUM(B20:B22)</f>
        <v>1</v>
      </c>
      <c r="C23" s="104">
        <f>SUM(C20:C22)</f>
        <v>1</v>
      </c>
      <c r="D23" s="104">
        <f>SUM(D20:D22)</f>
        <v>2</v>
      </c>
      <c r="E23" s="56">
        <f t="shared" si="80"/>
        <v>0.5</v>
      </c>
      <c r="F23" s="86">
        <f t="shared" si="7"/>
        <v>0.5</v>
      </c>
      <c r="G23" s="104">
        <f>SUM(G20:G22)</f>
        <v>0</v>
      </c>
      <c r="H23" s="104">
        <f>SUM(H20:H22)</f>
        <v>2</v>
      </c>
      <c r="I23" s="104">
        <f>SUM(I20:I22)</f>
        <v>2</v>
      </c>
      <c r="J23" s="56">
        <f t="shared" si="81"/>
        <v>0</v>
      </c>
      <c r="K23" s="86">
        <f t="shared" si="0"/>
        <v>1</v>
      </c>
      <c r="L23" s="65">
        <f>SUM(L20:L22)</f>
        <v>0</v>
      </c>
      <c r="M23" s="65">
        <f>SUM(M20:M22)</f>
        <v>1</v>
      </c>
      <c r="N23" s="65">
        <f>SUM(L23:M23)</f>
        <v>1</v>
      </c>
      <c r="O23" s="56" t="s">
        <v>16</v>
      </c>
      <c r="P23" s="86">
        <f t="shared" si="21"/>
        <v>1</v>
      </c>
      <c r="Q23" s="65">
        <f>SUM(Q20:Q22)</f>
        <v>1</v>
      </c>
      <c r="R23" s="65">
        <f>SUM(R20:R22)</f>
        <v>0</v>
      </c>
      <c r="S23" s="65">
        <f>SUM(Q23:R23)</f>
        <v>1</v>
      </c>
      <c r="T23" s="56">
        <f t="shared" ref="T23:T35" si="88">Q23/S23</f>
        <v>1</v>
      </c>
      <c r="U23" s="86">
        <f t="shared" si="25"/>
        <v>0</v>
      </c>
      <c r="V23" s="65">
        <f>SUM(V20:V22)</f>
        <v>0</v>
      </c>
      <c r="W23" s="65">
        <f>SUM(W20:W22)</f>
        <v>4</v>
      </c>
      <c r="X23" s="65">
        <f>SUM(V23:W23)</f>
        <v>4</v>
      </c>
      <c r="Y23" s="56">
        <f>V23/X23</f>
        <v>0</v>
      </c>
      <c r="Z23" s="86">
        <f t="shared" si="22"/>
        <v>1</v>
      </c>
      <c r="AA23" s="65">
        <f>SUM(AA20:AA22)</f>
        <v>2</v>
      </c>
      <c r="AB23" s="65">
        <f>SUM(AB20:AB22)</f>
        <v>1</v>
      </c>
      <c r="AC23" s="65">
        <f>SUM(AA23:AB23)</f>
        <v>3</v>
      </c>
      <c r="AD23" s="56">
        <f t="shared" si="72"/>
        <v>0.66666666666666663</v>
      </c>
      <c r="AE23" s="86">
        <f t="shared" si="28"/>
        <v>0.33333333333333331</v>
      </c>
      <c r="AF23" s="65">
        <f>SUM(AF20:AF22)</f>
        <v>1</v>
      </c>
      <c r="AG23" s="65">
        <f>SUM(AG20:AG22)</f>
        <v>2</v>
      </c>
      <c r="AH23" s="65">
        <f>SUM(AF23:AG23)</f>
        <v>3</v>
      </c>
      <c r="AI23" s="56">
        <f t="shared" si="12"/>
        <v>0.33333333333333331</v>
      </c>
      <c r="AJ23" s="86">
        <f t="shared" si="13"/>
        <v>0.66666666666666663</v>
      </c>
      <c r="AK23" s="65">
        <f>SUM(AK20:AK22)</f>
        <v>1</v>
      </c>
      <c r="AL23" s="65">
        <f>SUM(AL20:AL22)</f>
        <v>1</v>
      </c>
      <c r="AM23" s="65">
        <f>SUM(AK23:AL23)</f>
        <v>2</v>
      </c>
      <c r="AN23" s="56">
        <f t="shared" si="75"/>
        <v>0.5</v>
      </c>
      <c r="AO23" s="86">
        <f t="shared" si="15"/>
        <v>0.5</v>
      </c>
      <c r="AP23" s="65">
        <f>SUM(AP20:AP22)</f>
        <v>0</v>
      </c>
      <c r="AQ23" s="65">
        <f>SUM(AQ20:AQ22)</f>
        <v>1</v>
      </c>
      <c r="AR23" s="65">
        <f>SUM(AP23:AQ23)</f>
        <v>1</v>
      </c>
      <c r="AS23" s="56">
        <f t="shared" ref="AS23:AS24" si="89">AP23/AR23</f>
        <v>0</v>
      </c>
      <c r="AT23" s="87">
        <f t="shared" ref="AT23:AT24" si="90">AQ23/AR23</f>
        <v>1</v>
      </c>
      <c r="AU23" s="65">
        <v>1</v>
      </c>
      <c r="AV23" s="65">
        <v>2</v>
      </c>
      <c r="AW23" s="65">
        <v>3</v>
      </c>
      <c r="AX23" s="56">
        <f t="shared" si="79"/>
        <v>0.33333333333333331</v>
      </c>
      <c r="AY23" s="87">
        <f t="shared" si="17"/>
        <v>0.66666666666666663</v>
      </c>
    </row>
    <row r="24" spans="1:51" ht="18" customHeight="1" x14ac:dyDescent="0.35">
      <c r="A24" s="79" t="s">
        <v>252</v>
      </c>
      <c r="B24" s="65">
        <v>3</v>
      </c>
      <c r="C24" s="65">
        <v>1</v>
      </c>
      <c r="D24" s="65">
        <f>SUM(B24:C24)</f>
        <v>4</v>
      </c>
      <c r="E24" s="33">
        <f t="shared" si="80"/>
        <v>0.75</v>
      </c>
      <c r="F24" s="86">
        <f t="shared" si="7"/>
        <v>0.25</v>
      </c>
      <c r="G24" s="65">
        <v>1</v>
      </c>
      <c r="H24" s="65">
        <v>0</v>
      </c>
      <c r="I24" s="65">
        <f>SUM(G24:H24)</f>
        <v>1</v>
      </c>
      <c r="J24" s="33">
        <f t="shared" si="81"/>
        <v>1</v>
      </c>
      <c r="K24" s="86">
        <f t="shared" si="0"/>
        <v>0</v>
      </c>
      <c r="L24" s="65">
        <v>1</v>
      </c>
      <c r="M24" s="65">
        <v>2</v>
      </c>
      <c r="N24" s="65">
        <f>L24+M24</f>
        <v>3</v>
      </c>
      <c r="O24" s="33">
        <f t="shared" ref="O24:O35" si="91">L24/N24</f>
        <v>0.33333333333333331</v>
      </c>
      <c r="P24" s="86">
        <f t="shared" si="21"/>
        <v>0.66666666666666663</v>
      </c>
      <c r="Q24" s="65">
        <v>2</v>
      </c>
      <c r="R24" s="65">
        <v>4</v>
      </c>
      <c r="S24" s="65">
        <f>Q24+R24</f>
        <v>6</v>
      </c>
      <c r="T24" s="33">
        <f t="shared" si="88"/>
        <v>0.33333333333333331</v>
      </c>
      <c r="U24" s="86">
        <f t="shared" si="25"/>
        <v>0.66666666666666663</v>
      </c>
      <c r="V24" s="65">
        <v>0</v>
      </c>
      <c r="W24" s="65">
        <v>0</v>
      </c>
      <c r="X24" s="65">
        <f>V24+W24</f>
        <v>0</v>
      </c>
      <c r="Y24" s="33" t="s">
        <v>16</v>
      </c>
      <c r="Z24" s="86" t="s">
        <v>16</v>
      </c>
      <c r="AA24" s="65">
        <v>2</v>
      </c>
      <c r="AB24" s="65">
        <v>5</v>
      </c>
      <c r="AC24" s="65">
        <f>AA24+AB24</f>
        <v>7</v>
      </c>
      <c r="AD24" s="33">
        <f t="shared" si="72"/>
        <v>0.2857142857142857</v>
      </c>
      <c r="AE24" s="86" t="s">
        <v>16</v>
      </c>
      <c r="AF24" s="65">
        <v>3</v>
      </c>
      <c r="AG24" s="65">
        <v>1</v>
      </c>
      <c r="AH24" s="65">
        <f>AF24+AG24</f>
        <v>4</v>
      </c>
      <c r="AI24" s="33">
        <f t="shared" si="12"/>
        <v>0.75</v>
      </c>
      <c r="AJ24" s="86">
        <f t="shared" si="13"/>
        <v>0.25</v>
      </c>
      <c r="AK24" s="65">
        <v>2</v>
      </c>
      <c r="AL24" s="65">
        <v>1</v>
      </c>
      <c r="AM24" s="65">
        <f>AK24+AL24</f>
        <v>3</v>
      </c>
      <c r="AN24" s="33">
        <f t="shared" si="75"/>
        <v>0.66666666666666663</v>
      </c>
      <c r="AO24" s="86">
        <f t="shared" si="15"/>
        <v>0.33333333333333331</v>
      </c>
      <c r="AP24" s="65">
        <v>0</v>
      </c>
      <c r="AQ24" s="65">
        <v>2</v>
      </c>
      <c r="AR24" s="65">
        <f>AP24+AQ24</f>
        <v>2</v>
      </c>
      <c r="AS24" s="33">
        <f t="shared" si="89"/>
        <v>0</v>
      </c>
      <c r="AT24" s="87">
        <f t="shared" si="90"/>
        <v>1</v>
      </c>
      <c r="AU24" s="65">
        <v>3</v>
      </c>
      <c r="AV24" s="65">
        <v>2</v>
      </c>
      <c r="AW24" s="65">
        <v>5</v>
      </c>
      <c r="AX24" s="33">
        <f t="shared" si="79"/>
        <v>0.6</v>
      </c>
      <c r="AY24" s="87">
        <f t="shared" si="17"/>
        <v>0.4</v>
      </c>
    </row>
    <row r="25" spans="1:51" ht="18" customHeight="1" x14ac:dyDescent="0.35">
      <c r="A25" s="79" t="s">
        <v>253</v>
      </c>
      <c r="B25" s="65">
        <v>1</v>
      </c>
      <c r="C25" s="65">
        <v>0</v>
      </c>
      <c r="D25" s="65">
        <f>SUM(B25:C25)</f>
        <v>1</v>
      </c>
      <c r="E25" s="33">
        <f t="shared" si="80"/>
        <v>1</v>
      </c>
      <c r="F25" s="86">
        <f t="shared" si="7"/>
        <v>0</v>
      </c>
      <c r="G25" s="65">
        <v>1</v>
      </c>
      <c r="H25" s="65">
        <v>4</v>
      </c>
      <c r="I25" s="65">
        <f>SUM(G25:H25)</f>
        <v>5</v>
      </c>
      <c r="J25" s="33">
        <f t="shared" si="81"/>
        <v>0.2</v>
      </c>
      <c r="K25" s="86">
        <f t="shared" si="0"/>
        <v>0.8</v>
      </c>
      <c r="L25" s="65">
        <v>1</v>
      </c>
      <c r="M25" s="65">
        <v>2</v>
      </c>
      <c r="N25" s="65">
        <f>L25+M25</f>
        <v>3</v>
      </c>
      <c r="O25" s="33">
        <f t="shared" si="91"/>
        <v>0.33333333333333331</v>
      </c>
      <c r="P25" s="86">
        <f t="shared" si="21"/>
        <v>0.66666666666666663</v>
      </c>
      <c r="Q25" s="65">
        <v>1</v>
      </c>
      <c r="R25" s="65">
        <v>0</v>
      </c>
      <c r="S25" s="65">
        <f t="shared" ref="S25" si="92">Q25+R25</f>
        <v>1</v>
      </c>
      <c r="T25" s="33">
        <f t="shared" si="88"/>
        <v>1</v>
      </c>
      <c r="U25" s="86">
        <f t="shared" si="25"/>
        <v>0</v>
      </c>
      <c r="V25" s="65">
        <v>3</v>
      </c>
      <c r="W25" s="65">
        <v>0</v>
      </c>
      <c r="X25" s="65">
        <f t="shared" ref="X25" si="93">V25+W25</f>
        <v>3</v>
      </c>
      <c r="Y25" s="33">
        <f>V25/X25</f>
        <v>1</v>
      </c>
      <c r="Z25" s="86">
        <f t="shared" si="22"/>
        <v>0</v>
      </c>
      <c r="AA25" s="65">
        <v>1</v>
      </c>
      <c r="AB25" s="65">
        <v>1</v>
      </c>
      <c r="AC25" s="65">
        <f t="shared" ref="AC25" si="94">AA25+AB25</f>
        <v>2</v>
      </c>
      <c r="AD25" s="33">
        <f t="shared" si="72"/>
        <v>0.5</v>
      </c>
      <c r="AE25" s="86">
        <f t="shared" si="28"/>
        <v>0.5</v>
      </c>
      <c r="AF25" s="65">
        <v>2</v>
      </c>
      <c r="AG25" s="65">
        <v>1</v>
      </c>
      <c r="AH25" s="65">
        <f t="shared" ref="AH25" si="95">AF25+AG25</f>
        <v>3</v>
      </c>
      <c r="AI25" s="33">
        <f t="shared" si="12"/>
        <v>0.66666666666666663</v>
      </c>
      <c r="AJ25" s="86">
        <f t="shared" si="13"/>
        <v>0.33333333333333331</v>
      </c>
      <c r="AK25" s="65">
        <v>2</v>
      </c>
      <c r="AL25" s="65">
        <v>2</v>
      </c>
      <c r="AM25" s="65">
        <f t="shared" ref="AM25" si="96">AK25+AL25</f>
        <v>4</v>
      </c>
      <c r="AN25" s="33">
        <f t="shared" si="75"/>
        <v>0.5</v>
      </c>
      <c r="AO25" s="86">
        <f t="shared" si="15"/>
        <v>0.5</v>
      </c>
      <c r="AP25" s="65">
        <v>0</v>
      </c>
      <c r="AQ25" s="65">
        <v>0</v>
      </c>
      <c r="AR25" s="65">
        <f t="shared" ref="AR25:AR26" si="97">AP25+AQ25</f>
        <v>0</v>
      </c>
      <c r="AS25" s="33" t="s">
        <v>16</v>
      </c>
      <c r="AT25" s="87" t="s">
        <v>16</v>
      </c>
      <c r="AU25" s="65">
        <v>4</v>
      </c>
      <c r="AV25" s="65">
        <v>3</v>
      </c>
      <c r="AW25" s="65">
        <v>7</v>
      </c>
      <c r="AX25" s="56">
        <f t="shared" si="79"/>
        <v>0.5714285714285714</v>
      </c>
      <c r="AY25" s="87">
        <f t="shared" ref="AY25" si="98">AV25/AW25</f>
        <v>0.42857142857142855</v>
      </c>
    </row>
    <row r="26" spans="1:51" ht="18" customHeight="1" x14ac:dyDescent="0.35">
      <c r="A26" s="79" t="s">
        <v>254</v>
      </c>
      <c r="B26" s="65">
        <v>5</v>
      </c>
      <c r="C26" s="65">
        <v>8</v>
      </c>
      <c r="D26" s="65">
        <f>SUM(B26:C26)</f>
        <v>13</v>
      </c>
      <c r="E26" s="33">
        <f t="shared" si="80"/>
        <v>0.38461538461538464</v>
      </c>
      <c r="F26" s="86">
        <f t="shared" si="7"/>
        <v>0.61538461538461542</v>
      </c>
      <c r="G26" s="65">
        <v>4</v>
      </c>
      <c r="H26" s="65">
        <v>3</v>
      </c>
      <c r="I26" s="65">
        <f>SUM(G26:H26)</f>
        <v>7</v>
      </c>
      <c r="J26" s="33">
        <f t="shared" si="81"/>
        <v>0.5714285714285714</v>
      </c>
      <c r="K26" s="86">
        <f t="shared" si="0"/>
        <v>0.42857142857142855</v>
      </c>
      <c r="L26" s="65">
        <v>3</v>
      </c>
      <c r="M26" s="65">
        <v>4</v>
      </c>
      <c r="N26" s="65">
        <f>L26+M26</f>
        <v>7</v>
      </c>
      <c r="O26" s="33">
        <f t="shared" si="91"/>
        <v>0.42857142857142855</v>
      </c>
      <c r="P26" s="86">
        <f t="shared" si="21"/>
        <v>0.5714285714285714</v>
      </c>
      <c r="Q26" s="65">
        <v>1</v>
      </c>
      <c r="R26" s="65">
        <v>9</v>
      </c>
      <c r="S26" s="65">
        <f t="shared" ref="S26" si="99">Q26+R26</f>
        <v>10</v>
      </c>
      <c r="T26" s="33">
        <f t="shared" si="88"/>
        <v>0.1</v>
      </c>
      <c r="U26" s="86">
        <f t="shared" si="25"/>
        <v>0.9</v>
      </c>
      <c r="V26" s="65">
        <v>1</v>
      </c>
      <c r="W26" s="65">
        <v>4</v>
      </c>
      <c r="X26" s="65">
        <f t="shared" ref="X26" si="100">V26+W26</f>
        <v>5</v>
      </c>
      <c r="Y26" s="33">
        <f>V26/X26</f>
        <v>0.2</v>
      </c>
      <c r="Z26" s="86">
        <f t="shared" si="22"/>
        <v>0.8</v>
      </c>
      <c r="AA26" s="65">
        <v>6</v>
      </c>
      <c r="AB26" s="65">
        <v>0</v>
      </c>
      <c r="AC26" s="65">
        <f t="shared" ref="AC26" si="101">AA26+AB26</f>
        <v>6</v>
      </c>
      <c r="AD26" s="33">
        <f t="shared" si="72"/>
        <v>1</v>
      </c>
      <c r="AE26" s="86">
        <f t="shared" si="28"/>
        <v>0</v>
      </c>
      <c r="AF26" s="65">
        <v>0</v>
      </c>
      <c r="AG26" s="65">
        <v>5</v>
      </c>
      <c r="AH26" s="65">
        <f t="shared" ref="AH26" si="102">AF26+AG26</f>
        <v>5</v>
      </c>
      <c r="AI26" s="33">
        <f t="shared" si="12"/>
        <v>0</v>
      </c>
      <c r="AJ26" s="86">
        <f t="shared" si="13"/>
        <v>1</v>
      </c>
      <c r="AK26" s="65">
        <v>5</v>
      </c>
      <c r="AL26" s="65">
        <v>2</v>
      </c>
      <c r="AM26" s="65">
        <f t="shared" ref="AM26" si="103">AK26+AL26</f>
        <v>7</v>
      </c>
      <c r="AN26" s="33">
        <f t="shared" si="75"/>
        <v>0.7142857142857143</v>
      </c>
      <c r="AO26" s="86">
        <f t="shared" si="15"/>
        <v>0.2857142857142857</v>
      </c>
      <c r="AP26" s="65">
        <v>5</v>
      </c>
      <c r="AQ26" s="65">
        <v>4</v>
      </c>
      <c r="AR26" s="65">
        <f t="shared" si="97"/>
        <v>9</v>
      </c>
      <c r="AS26" s="33">
        <f t="shared" ref="AS26:AS27" si="104">AP26/AR26</f>
        <v>0.55555555555555558</v>
      </c>
      <c r="AT26" s="87">
        <f t="shared" ref="AT26:AT27" si="105">AQ26/AR26</f>
        <v>0.44444444444444442</v>
      </c>
      <c r="AU26" s="65">
        <v>4</v>
      </c>
      <c r="AV26" s="65">
        <v>2</v>
      </c>
      <c r="AW26" s="65">
        <v>6</v>
      </c>
      <c r="AX26" s="33">
        <f t="shared" si="79"/>
        <v>0.66666666666666663</v>
      </c>
      <c r="AY26" s="87">
        <f t="shared" si="17"/>
        <v>0.33333333333333331</v>
      </c>
    </row>
    <row r="27" spans="1:51" s="1" customFormat="1" ht="18" customHeight="1" x14ac:dyDescent="0.35">
      <c r="A27" s="79" t="s">
        <v>123</v>
      </c>
      <c r="B27" s="104">
        <f>SUM(B24:B26)</f>
        <v>9</v>
      </c>
      <c r="C27" s="104">
        <f>SUM(C24:C26)</f>
        <v>9</v>
      </c>
      <c r="D27" s="104">
        <f>SUM(D24:D26)</f>
        <v>18</v>
      </c>
      <c r="E27" s="56">
        <f t="shared" si="80"/>
        <v>0.5</v>
      </c>
      <c r="F27" s="86">
        <f t="shared" si="7"/>
        <v>0.5</v>
      </c>
      <c r="G27" s="104">
        <f>SUM(G24:G26)</f>
        <v>6</v>
      </c>
      <c r="H27" s="104">
        <f>SUM(H24:H26)</f>
        <v>7</v>
      </c>
      <c r="I27" s="104">
        <f>SUM(I24:I26)</f>
        <v>13</v>
      </c>
      <c r="J27" s="56">
        <f t="shared" si="81"/>
        <v>0.46153846153846156</v>
      </c>
      <c r="K27" s="86">
        <f t="shared" si="0"/>
        <v>0.53846153846153844</v>
      </c>
      <c r="L27" s="65">
        <f>SUM(L24:L26)</f>
        <v>5</v>
      </c>
      <c r="M27" s="65">
        <f>SUM(M24:M26)</f>
        <v>8</v>
      </c>
      <c r="N27" s="65">
        <f>SUM(L27:M27)</f>
        <v>13</v>
      </c>
      <c r="O27" s="56">
        <f t="shared" si="91"/>
        <v>0.38461538461538464</v>
      </c>
      <c r="P27" s="86">
        <f t="shared" si="21"/>
        <v>0.61538461538461542</v>
      </c>
      <c r="Q27" s="65">
        <f>SUM(Q24:Q26)</f>
        <v>4</v>
      </c>
      <c r="R27" s="65">
        <f>SUM(R24:R26)</f>
        <v>13</v>
      </c>
      <c r="S27" s="65">
        <f>SUM(Q27:R27)</f>
        <v>17</v>
      </c>
      <c r="T27" s="56">
        <f t="shared" si="88"/>
        <v>0.23529411764705882</v>
      </c>
      <c r="U27" s="86">
        <f t="shared" si="25"/>
        <v>0.76470588235294112</v>
      </c>
      <c r="V27" s="65">
        <f>SUM(V24:V26)</f>
        <v>4</v>
      </c>
      <c r="W27" s="65">
        <f>SUM(W24:W26)</f>
        <v>4</v>
      </c>
      <c r="X27" s="65">
        <f>SUM(V27:W27)</f>
        <v>8</v>
      </c>
      <c r="Y27" s="56">
        <f>V27/X27</f>
        <v>0.5</v>
      </c>
      <c r="Z27" s="86">
        <f t="shared" si="22"/>
        <v>0.5</v>
      </c>
      <c r="AA27" s="65">
        <f>SUM(AA24:AA26)</f>
        <v>9</v>
      </c>
      <c r="AB27" s="65">
        <f>SUM(AB24:AB26)</f>
        <v>6</v>
      </c>
      <c r="AC27" s="65">
        <f>SUM(AA27:AB27)</f>
        <v>15</v>
      </c>
      <c r="AD27" s="56">
        <f t="shared" si="72"/>
        <v>0.6</v>
      </c>
      <c r="AE27" s="86">
        <f t="shared" si="28"/>
        <v>0.4</v>
      </c>
      <c r="AF27" s="65">
        <f>SUM(AF24:AF26)</f>
        <v>5</v>
      </c>
      <c r="AG27" s="65">
        <f>SUM(AG24:AG26)</f>
        <v>7</v>
      </c>
      <c r="AH27" s="65">
        <f>SUM(AF27:AG27)</f>
        <v>12</v>
      </c>
      <c r="AI27" s="56">
        <f t="shared" si="12"/>
        <v>0.41666666666666669</v>
      </c>
      <c r="AJ27" s="86">
        <f t="shared" si="13"/>
        <v>0.58333333333333337</v>
      </c>
      <c r="AK27" s="65">
        <f>SUM(AK24:AK26)</f>
        <v>9</v>
      </c>
      <c r="AL27" s="65">
        <f>SUM(AL24:AL26)</f>
        <v>5</v>
      </c>
      <c r="AM27" s="65">
        <f>SUM(AK27:AL27)</f>
        <v>14</v>
      </c>
      <c r="AN27" s="56">
        <f t="shared" si="75"/>
        <v>0.6428571428571429</v>
      </c>
      <c r="AO27" s="86">
        <f t="shared" si="15"/>
        <v>0.35714285714285715</v>
      </c>
      <c r="AP27" s="65">
        <f>SUM(AP24:AP26)</f>
        <v>5</v>
      </c>
      <c r="AQ27" s="65">
        <f>SUM(AQ24:AQ26)</f>
        <v>6</v>
      </c>
      <c r="AR27" s="65">
        <f>SUM(AP27:AQ27)</f>
        <v>11</v>
      </c>
      <c r="AS27" s="56">
        <f t="shared" si="104"/>
        <v>0.45454545454545453</v>
      </c>
      <c r="AT27" s="87">
        <f t="shared" si="105"/>
        <v>0.54545454545454541</v>
      </c>
      <c r="AU27" s="65">
        <v>11</v>
      </c>
      <c r="AV27" s="65">
        <v>7</v>
      </c>
      <c r="AW27" s="65">
        <v>18</v>
      </c>
      <c r="AX27" s="56">
        <f t="shared" si="79"/>
        <v>0.61111111111111116</v>
      </c>
      <c r="AY27" s="87">
        <f t="shared" si="17"/>
        <v>0.3888888888888889</v>
      </c>
    </row>
    <row r="28" spans="1:51" ht="18" customHeight="1" x14ac:dyDescent="0.35">
      <c r="A28" s="79" t="s">
        <v>255</v>
      </c>
      <c r="B28" s="65">
        <v>0</v>
      </c>
      <c r="C28" s="65">
        <v>0</v>
      </c>
      <c r="D28" s="65">
        <f>SUM(B28:C28)</f>
        <v>0</v>
      </c>
      <c r="E28" s="33" t="s">
        <v>16</v>
      </c>
      <c r="F28" s="86" t="s">
        <v>16</v>
      </c>
      <c r="G28" s="65">
        <v>0</v>
      </c>
      <c r="H28" s="65">
        <v>1</v>
      </c>
      <c r="I28" s="65">
        <f>SUM(G28:H28)</f>
        <v>1</v>
      </c>
      <c r="J28" s="33">
        <f t="shared" si="81"/>
        <v>0</v>
      </c>
      <c r="K28" s="86">
        <f t="shared" si="0"/>
        <v>1</v>
      </c>
      <c r="L28" s="65">
        <v>2</v>
      </c>
      <c r="M28" s="65">
        <v>2</v>
      </c>
      <c r="N28" s="65">
        <f>L28+M28</f>
        <v>4</v>
      </c>
      <c r="O28" s="33">
        <f t="shared" si="91"/>
        <v>0.5</v>
      </c>
      <c r="P28" s="86">
        <f t="shared" si="21"/>
        <v>0.5</v>
      </c>
      <c r="Q28" s="65">
        <v>1</v>
      </c>
      <c r="R28" s="65">
        <v>1</v>
      </c>
      <c r="S28" s="65">
        <f>Q28+R28</f>
        <v>2</v>
      </c>
      <c r="T28" s="33">
        <f t="shared" si="88"/>
        <v>0.5</v>
      </c>
      <c r="U28" s="86">
        <f t="shared" si="25"/>
        <v>0.5</v>
      </c>
      <c r="V28" s="65">
        <v>0</v>
      </c>
      <c r="W28" s="65">
        <v>0</v>
      </c>
      <c r="X28" s="65">
        <f>V28+W28</f>
        <v>0</v>
      </c>
      <c r="Y28" s="33" t="s">
        <v>16</v>
      </c>
      <c r="Z28" s="86" t="s">
        <v>16</v>
      </c>
      <c r="AA28" s="65">
        <v>0</v>
      </c>
      <c r="AB28" s="65">
        <v>0</v>
      </c>
      <c r="AC28" s="65">
        <f>AA28+AB28</f>
        <v>0</v>
      </c>
      <c r="AD28" s="33" t="s">
        <v>16</v>
      </c>
      <c r="AE28" s="86" t="s">
        <v>16</v>
      </c>
      <c r="AF28" s="65">
        <v>0</v>
      </c>
      <c r="AG28" s="65">
        <v>0</v>
      </c>
      <c r="AH28" s="65">
        <f>AF28+AG28</f>
        <v>0</v>
      </c>
      <c r="AI28" s="33" t="s">
        <v>16</v>
      </c>
      <c r="AJ28" s="86" t="s">
        <v>16</v>
      </c>
      <c r="AK28" s="65">
        <v>0</v>
      </c>
      <c r="AL28" s="65">
        <v>0</v>
      </c>
      <c r="AM28" s="65">
        <f>AK28+AL28</f>
        <v>0</v>
      </c>
      <c r="AN28" s="33" t="s">
        <v>16</v>
      </c>
      <c r="AO28" s="86" t="s">
        <v>16</v>
      </c>
      <c r="AP28" s="65">
        <v>1</v>
      </c>
      <c r="AQ28" s="65">
        <v>0</v>
      </c>
      <c r="AR28" s="65">
        <f>AP28+AQ28</f>
        <v>1</v>
      </c>
      <c r="AS28" s="33" t="s">
        <v>16</v>
      </c>
      <c r="AT28" s="87" t="s">
        <v>16</v>
      </c>
      <c r="AU28" s="65">
        <v>0</v>
      </c>
      <c r="AV28" s="65">
        <v>0</v>
      </c>
      <c r="AW28" s="65">
        <v>0</v>
      </c>
      <c r="AX28" s="33" t="s">
        <v>16</v>
      </c>
      <c r="AY28" s="87" t="s">
        <v>16</v>
      </c>
    </row>
    <row r="29" spans="1:51" ht="18" customHeight="1" x14ac:dyDescent="0.35">
      <c r="A29" s="79" t="s">
        <v>256</v>
      </c>
      <c r="B29" s="65">
        <v>1</v>
      </c>
      <c r="C29" s="65">
        <v>1</v>
      </c>
      <c r="D29" s="65">
        <f>SUM(B29:C29)</f>
        <v>2</v>
      </c>
      <c r="E29" s="33">
        <f t="shared" ref="E29:E35" si="106">B29/D29</f>
        <v>0.5</v>
      </c>
      <c r="F29" s="86">
        <f t="shared" si="7"/>
        <v>0.5</v>
      </c>
      <c r="G29" s="65">
        <v>2</v>
      </c>
      <c r="H29" s="65">
        <v>4</v>
      </c>
      <c r="I29" s="65">
        <f>SUM(G29:H29)</f>
        <v>6</v>
      </c>
      <c r="J29" s="33">
        <f t="shared" si="81"/>
        <v>0.33333333333333331</v>
      </c>
      <c r="K29" s="86">
        <f t="shared" si="0"/>
        <v>0.66666666666666663</v>
      </c>
      <c r="L29" s="65">
        <v>2</v>
      </c>
      <c r="M29" s="65">
        <v>5</v>
      </c>
      <c r="N29" s="65">
        <f>L29+M29</f>
        <v>7</v>
      </c>
      <c r="O29" s="33">
        <f t="shared" si="91"/>
        <v>0.2857142857142857</v>
      </c>
      <c r="P29" s="86">
        <f t="shared" si="21"/>
        <v>0.7142857142857143</v>
      </c>
      <c r="Q29" s="65">
        <v>2</v>
      </c>
      <c r="R29" s="65">
        <v>1</v>
      </c>
      <c r="S29" s="65">
        <f t="shared" ref="S29" si="107">Q29+R29</f>
        <v>3</v>
      </c>
      <c r="T29" s="33">
        <f t="shared" si="88"/>
        <v>0.66666666666666663</v>
      </c>
      <c r="U29" s="86">
        <f t="shared" si="25"/>
        <v>0.33333333333333331</v>
      </c>
      <c r="V29" s="65">
        <v>0</v>
      </c>
      <c r="W29" s="65">
        <v>0</v>
      </c>
      <c r="X29" s="65">
        <f t="shared" ref="X29" si="108">V29+W29</f>
        <v>0</v>
      </c>
      <c r="Y29" s="33" t="s">
        <v>16</v>
      </c>
      <c r="Z29" s="86" t="s">
        <v>16</v>
      </c>
      <c r="AA29" s="65">
        <v>1</v>
      </c>
      <c r="AB29" s="65">
        <v>3</v>
      </c>
      <c r="AC29" s="65">
        <f t="shared" ref="AC29" si="109">AA29+AB29</f>
        <v>4</v>
      </c>
      <c r="AD29" s="33">
        <f t="shared" ref="AD29:AD35" si="110">AA29/AC29</f>
        <v>0.25</v>
      </c>
      <c r="AE29" s="86">
        <f t="shared" si="28"/>
        <v>0.75</v>
      </c>
      <c r="AF29" s="65">
        <v>2</v>
      </c>
      <c r="AG29" s="65">
        <v>8</v>
      </c>
      <c r="AH29" s="65">
        <f t="shared" ref="AH29" si="111">AF29+AG29</f>
        <v>10</v>
      </c>
      <c r="AI29" s="33">
        <f t="shared" ref="AI29:AI35" si="112">AF29/AH29</f>
        <v>0.2</v>
      </c>
      <c r="AJ29" s="86">
        <f t="shared" si="13"/>
        <v>0.8</v>
      </c>
      <c r="AK29" s="65">
        <v>2</v>
      </c>
      <c r="AL29" s="65">
        <v>1</v>
      </c>
      <c r="AM29" s="65">
        <f t="shared" ref="AM29" si="113">AK29+AL29</f>
        <v>3</v>
      </c>
      <c r="AN29" s="33">
        <f t="shared" ref="AN29:AN35" si="114">AK29/AM29</f>
        <v>0.66666666666666663</v>
      </c>
      <c r="AO29" s="86">
        <f t="shared" si="15"/>
        <v>0.33333333333333331</v>
      </c>
      <c r="AP29" s="65">
        <v>0</v>
      </c>
      <c r="AQ29" s="65">
        <v>2</v>
      </c>
      <c r="AR29" s="65">
        <f t="shared" ref="AR29:AR30" si="115">AP29+AQ29</f>
        <v>2</v>
      </c>
      <c r="AS29" s="33">
        <f t="shared" ref="AS29:AS35" si="116">AP29/AR29</f>
        <v>0</v>
      </c>
      <c r="AT29" s="87">
        <f t="shared" ref="AT29:AT35" si="117">AQ29/AR29</f>
        <v>1</v>
      </c>
      <c r="AU29" s="65">
        <v>1</v>
      </c>
      <c r="AV29" s="65">
        <v>2</v>
      </c>
      <c r="AW29" s="65">
        <v>3</v>
      </c>
      <c r="AX29" s="33">
        <f t="shared" ref="AX29:AX35" si="118">AU29/AW29</f>
        <v>0.33333333333333331</v>
      </c>
      <c r="AY29" s="87">
        <f t="shared" si="17"/>
        <v>0.66666666666666663</v>
      </c>
    </row>
    <row r="30" spans="1:51" ht="18" customHeight="1" x14ac:dyDescent="0.35">
      <c r="A30" s="79" t="s">
        <v>257</v>
      </c>
      <c r="B30" s="65">
        <v>0</v>
      </c>
      <c r="C30" s="65">
        <v>4</v>
      </c>
      <c r="D30" s="65">
        <f>SUM(B30:C30)</f>
        <v>4</v>
      </c>
      <c r="E30" s="33">
        <f t="shared" si="106"/>
        <v>0</v>
      </c>
      <c r="F30" s="86">
        <f t="shared" si="7"/>
        <v>1</v>
      </c>
      <c r="G30" s="65">
        <v>1</v>
      </c>
      <c r="H30" s="65">
        <v>2</v>
      </c>
      <c r="I30" s="65">
        <f>SUM(G30:H30)</f>
        <v>3</v>
      </c>
      <c r="J30" s="33">
        <f t="shared" si="81"/>
        <v>0.33333333333333331</v>
      </c>
      <c r="K30" s="86">
        <f t="shared" si="0"/>
        <v>0.66666666666666663</v>
      </c>
      <c r="L30" s="65">
        <v>3</v>
      </c>
      <c r="M30" s="65">
        <v>4</v>
      </c>
      <c r="N30" s="65">
        <f>L30+M30</f>
        <v>7</v>
      </c>
      <c r="O30" s="33">
        <f t="shared" si="91"/>
        <v>0.42857142857142855</v>
      </c>
      <c r="P30" s="86">
        <f t="shared" si="21"/>
        <v>0.5714285714285714</v>
      </c>
      <c r="Q30" s="65">
        <v>1</v>
      </c>
      <c r="R30" s="65">
        <v>4</v>
      </c>
      <c r="S30" s="65">
        <f t="shared" ref="S30" si="119">Q30+R30</f>
        <v>5</v>
      </c>
      <c r="T30" s="33">
        <f t="shared" si="88"/>
        <v>0.2</v>
      </c>
      <c r="U30" s="86">
        <f t="shared" si="25"/>
        <v>0.8</v>
      </c>
      <c r="V30" s="65">
        <v>4</v>
      </c>
      <c r="W30" s="65">
        <v>2</v>
      </c>
      <c r="X30" s="65">
        <f t="shared" ref="X30" si="120">V30+W30</f>
        <v>6</v>
      </c>
      <c r="Y30" s="33">
        <f t="shared" ref="Y30:Y35" si="121">V30/X30</f>
        <v>0.66666666666666663</v>
      </c>
      <c r="Z30" s="86">
        <f t="shared" si="22"/>
        <v>0.33333333333333331</v>
      </c>
      <c r="AA30" s="65">
        <v>6</v>
      </c>
      <c r="AB30" s="65">
        <v>4</v>
      </c>
      <c r="AC30" s="65">
        <f t="shared" ref="AC30" si="122">AA30+AB30</f>
        <v>10</v>
      </c>
      <c r="AD30" s="33">
        <f t="shared" si="110"/>
        <v>0.6</v>
      </c>
      <c r="AE30" s="86">
        <f t="shared" si="28"/>
        <v>0.4</v>
      </c>
      <c r="AF30" s="65">
        <v>4</v>
      </c>
      <c r="AG30" s="65">
        <v>3</v>
      </c>
      <c r="AH30" s="65">
        <f t="shared" ref="AH30" si="123">AF30+AG30</f>
        <v>7</v>
      </c>
      <c r="AI30" s="33">
        <f t="shared" si="112"/>
        <v>0.5714285714285714</v>
      </c>
      <c r="AJ30" s="86">
        <f t="shared" si="13"/>
        <v>0.42857142857142855</v>
      </c>
      <c r="AK30" s="65">
        <v>2</v>
      </c>
      <c r="AL30" s="65">
        <v>3</v>
      </c>
      <c r="AM30" s="65">
        <f t="shared" ref="AM30" si="124">AK30+AL30</f>
        <v>5</v>
      </c>
      <c r="AN30" s="33">
        <f t="shared" si="114"/>
        <v>0.4</v>
      </c>
      <c r="AO30" s="86">
        <f t="shared" si="15"/>
        <v>0.6</v>
      </c>
      <c r="AP30" s="65">
        <v>4</v>
      </c>
      <c r="AQ30" s="65">
        <v>0</v>
      </c>
      <c r="AR30" s="65">
        <f t="shared" si="115"/>
        <v>4</v>
      </c>
      <c r="AS30" s="33">
        <f t="shared" si="116"/>
        <v>1</v>
      </c>
      <c r="AT30" s="87">
        <f t="shared" si="117"/>
        <v>0</v>
      </c>
      <c r="AU30" s="65">
        <v>6</v>
      </c>
      <c r="AV30" s="65">
        <v>2</v>
      </c>
      <c r="AW30" s="65">
        <v>8</v>
      </c>
      <c r="AX30" s="33">
        <f t="shared" si="118"/>
        <v>0.75</v>
      </c>
      <c r="AY30" s="87">
        <f t="shared" si="17"/>
        <v>0.25</v>
      </c>
    </row>
    <row r="31" spans="1:51" s="1" customFormat="1" ht="18" customHeight="1" x14ac:dyDescent="0.35">
      <c r="A31" s="79" t="s">
        <v>128</v>
      </c>
      <c r="B31" s="104">
        <f>SUM(B28:B30)</f>
        <v>1</v>
      </c>
      <c r="C31" s="104">
        <f>SUM(C28:C30)</f>
        <v>5</v>
      </c>
      <c r="D31" s="104">
        <f>SUM(D28:D30)</f>
        <v>6</v>
      </c>
      <c r="E31" s="56">
        <f t="shared" si="106"/>
        <v>0.16666666666666666</v>
      </c>
      <c r="F31" s="86">
        <f t="shared" si="7"/>
        <v>0.83333333333333337</v>
      </c>
      <c r="G31" s="104">
        <f>SUM(G28:G30)</f>
        <v>3</v>
      </c>
      <c r="H31" s="104">
        <f>SUM(H28:H30)</f>
        <v>7</v>
      </c>
      <c r="I31" s="104">
        <f>SUM(I28:I30)</f>
        <v>10</v>
      </c>
      <c r="J31" s="56">
        <f t="shared" si="81"/>
        <v>0.3</v>
      </c>
      <c r="K31" s="86">
        <f t="shared" si="0"/>
        <v>0.7</v>
      </c>
      <c r="L31" s="65">
        <f>SUM(L28:L30)</f>
        <v>7</v>
      </c>
      <c r="M31" s="65">
        <f>SUM(M28:M30)</f>
        <v>11</v>
      </c>
      <c r="N31" s="65">
        <f>SUM(L31:M31)</f>
        <v>18</v>
      </c>
      <c r="O31" s="56">
        <f t="shared" si="91"/>
        <v>0.3888888888888889</v>
      </c>
      <c r="P31" s="86">
        <f t="shared" si="21"/>
        <v>0.61111111111111116</v>
      </c>
      <c r="Q31" s="65">
        <f>SUM(Q28:Q30)</f>
        <v>4</v>
      </c>
      <c r="R31" s="65">
        <f>SUM(R28:R30)</f>
        <v>6</v>
      </c>
      <c r="S31" s="65">
        <f>SUM(Q31:R31)</f>
        <v>10</v>
      </c>
      <c r="T31" s="56">
        <f t="shared" si="88"/>
        <v>0.4</v>
      </c>
      <c r="U31" s="86">
        <f t="shared" si="25"/>
        <v>0.6</v>
      </c>
      <c r="V31" s="65">
        <f>SUM(V28:V30)</f>
        <v>4</v>
      </c>
      <c r="W31" s="65">
        <f>SUM(W28:W30)</f>
        <v>2</v>
      </c>
      <c r="X31" s="65">
        <f>SUM(V31:W31)</f>
        <v>6</v>
      </c>
      <c r="Y31" s="56">
        <f t="shared" si="121"/>
        <v>0.66666666666666663</v>
      </c>
      <c r="Z31" s="86">
        <f t="shared" si="22"/>
        <v>0.33333333333333331</v>
      </c>
      <c r="AA31" s="65">
        <f>SUM(AA28:AA30)</f>
        <v>7</v>
      </c>
      <c r="AB31" s="65">
        <f>SUM(AB28:AB30)</f>
        <v>7</v>
      </c>
      <c r="AC31" s="65">
        <f>SUM(AA31:AB31)</f>
        <v>14</v>
      </c>
      <c r="AD31" s="56">
        <f t="shared" si="110"/>
        <v>0.5</v>
      </c>
      <c r="AE31" s="86">
        <f t="shared" si="28"/>
        <v>0.5</v>
      </c>
      <c r="AF31" s="65">
        <f>SUM(AF28:AF30)</f>
        <v>6</v>
      </c>
      <c r="AG31" s="65">
        <f>SUM(AG28:AG30)</f>
        <v>11</v>
      </c>
      <c r="AH31" s="65">
        <f>SUM(AF31:AG31)</f>
        <v>17</v>
      </c>
      <c r="AI31" s="56">
        <f t="shared" si="112"/>
        <v>0.35294117647058826</v>
      </c>
      <c r="AJ31" s="86">
        <f t="shared" si="13"/>
        <v>0.6470588235294118</v>
      </c>
      <c r="AK31" s="65">
        <f>SUM(AK28:AK30)</f>
        <v>4</v>
      </c>
      <c r="AL31" s="65">
        <f>SUM(AL28:AL30)</f>
        <v>4</v>
      </c>
      <c r="AM31" s="65">
        <f>SUM(AK31:AL31)</f>
        <v>8</v>
      </c>
      <c r="AN31" s="56">
        <f t="shared" si="114"/>
        <v>0.5</v>
      </c>
      <c r="AO31" s="86">
        <f t="shared" si="15"/>
        <v>0.5</v>
      </c>
      <c r="AP31" s="65">
        <f>SUM(AP28:AP30)</f>
        <v>5</v>
      </c>
      <c r="AQ31" s="65">
        <f>SUM(AQ28:AQ30)</f>
        <v>2</v>
      </c>
      <c r="AR31" s="65">
        <f>SUM(AP31:AQ31)</f>
        <v>7</v>
      </c>
      <c r="AS31" s="56">
        <f t="shared" si="116"/>
        <v>0.7142857142857143</v>
      </c>
      <c r="AT31" s="87">
        <f t="shared" si="117"/>
        <v>0.2857142857142857</v>
      </c>
      <c r="AU31" s="65">
        <v>7</v>
      </c>
      <c r="AV31" s="65">
        <v>4</v>
      </c>
      <c r="AW31" s="65">
        <v>11</v>
      </c>
      <c r="AX31" s="56">
        <f t="shared" si="118"/>
        <v>0.63636363636363635</v>
      </c>
      <c r="AY31" s="87">
        <f t="shared" si="17"/>
        <v>0.36363636363636365</v>
      </c>
    </row>
    <row r="32" spans="1:51" ht="18" customHeight="1" x14ac:dyDescent="0.35">
      <c r="A32" s="79" t="s">
        <v>261</v>
      </c>
      <c r="B32" s="65">
        <f t="shared" ref="B32:D35" si="125">SUM(B4+B8+B12+B16+B20+B24+B28)</f>
        <v>4</v>
      </c>
      <c r="C32" s="65">
        <f t="shared" si="125"/>
        <v>7</v>
      </c>
      <c r="D32" s="65">
        <f t="shared" si="125"/>
        <v>11</v>
      </c>
      <c r="E32" s="33">
        <f t="shared" si="106"/>
        <v>0.36363636363636365</v>
      </c>
      <c r="F32" s="86">
        <f t="shared" si="7"/>
        <v>0.63636363636363635</v>
      </c>
      <c r="G32" s="65">
        <f t="shared" ref="G32:H35" si="126">SUM(G4+G8+G12+G16+G20+G24+G28)</f>
        <v>1</v>
      </c>
      <c r="H32" s="65">
        <f t="shared" si="126"/>
        <v>11</v>
      </c>
      <c r="I32" s="65">
        <f>SUM(G32:H32)</f>
        <v>12</v>
      </c>
      <c r="J32" s="33">
        <f t="shared" si="81"/>
        <v>8.3333333333333329E-2</v>
      </c>
      <c r="K32" s="86">
        <f t="shared" si="0"/>
        <v>0.91666666666666663</v>
      </c>
      <c r="L32" s="65">
        <f t="shared" ref="L32:M35" si="127">SUM(L4+L8+L12+L16+L20+L24+L28)</f>
        <v>3</v>
      </c>
      <c r="M32" s="65">
        <f t="shared" si="127"/>
        <v>17</v>
      </c>
      <c r="N32" s="65">
        <f>SUM(L32:M32)</f>
        <v>20</v>
      </c>
      <c r="O32" s="33">
        <f t="shared" si="91"/>
        <v>0.15</v>
      </c>
      <c r="P32" s="86">
        <f t="shared" si="21"/>
        <v>0.85</v>
      </c>
      <c r="Q32" s="65">
        <f t="shared" ref="Q32:R35" si="128">SUM(Q4+Q8+Q12+Q16+Q20+Q24+Q28)</f>
        <v>3</v>
      </c>
      <c r="R32" s="65">
        <f t="shared" si="128"/>
        <v>9</v>
      </c>
      <c r="S32" s="65">
        <f>SUM(Q32:R32)</f>
        <v>12</v>
      </c>
      <c r="T32" s="33">
        <f t="shared" si="88"/>
        <v>0.25</v>
      </c>
      <c r="U32" s="86">
        <f t="shared" si="25"/>
        <v>0.75</v>
      </c>
      <c r="V32" s="65">
        <f t="shared" ref="V32:W35" si="129">SUM(V4+V8+V12+V16+V20+V24+V28)</f>
        <v>1</v>
      </c>
      <c r="W32" s="65">
        <f t="shared" si="129"/>
        <v>2</v>
      </c>
      <c r="X32" s="65">
        <f>SUM(V32:W32)</f>
        <v>3</v>
      </c>
      <c r="Y32" s="33">
        <f t="shared" si="121"/>
        <v>0.33333333333333331</v>
      </c>
      <c r="Z32" s="86">
        <f t="shared" si="22"/>
        <v>0.66666666666666663</v>
      </c>
      <c r="AA32" s="65">
        <f t="shared" ref="AA32:AB35" si="130">SUM(AA4+AA8+AA12+AA16+AA20+AA24+AA28)</f>
        <v>2</v>
      </c>
      <c r="AB32" s="65">
        <f t="shared" si="130"/>
        <v>6</v>
      </c>
      <c r="AC32" s="65">
        <f>SUM(AA32:AB32)</f>
        <v>8</v>
      </c>
      <c r="AD32" s="33">
        <f t="shared" si="110"/>
        <v>0.25</v>
      </c>
      <c r="AE32" s="86">
        <f t="shared" si="28"/>
        <v>0.75</v>
      </c>
      <c r="AF32" s="65">
        <f t="shared" ref="AF32:AG35" si="131">SUM(AF4+AF8+AF12+AF16+AF20+AF24+AF28)</f>
        <v>4</v>
      </c>
      <c r="AG32" s="65">
        <f t="shared" si="131"/>
        <v>7</v>
      </c>
      <c r="AH32" s="65">
        <f>SUM(AF32:AG32)</f>
        <v>11</v>
      </c>
      <c r="AI32" s="33">
        <f t="shared" si="112"/>
        <v>0.36363636363636365</v>
      </c>
      <c r="AJ32" s="86">
        <f t="shared" si="13"/>
        <v>0.63636363636363635</v>
      </c>
      <c r="AK32" s="65">
        <f t="shared" ref="AK32:AL35" si="132">SUM(AK4+AK8+AK12+AK16+AK20+AK24+AK28)</f>
        <v>2</v>
      </c>
      <c r="AL32" s="65">
        <f t="shared" si="132"/>
        <v>4</v>
      </c>
      <c r="AM32" s="65">
        <f>SUM(AK32:AL32)</f>
        <v>6</v>
      </c>
      <c r="AN32" s="33">
        <f t="shared" si="114"/>
        <v>0.33333333333333331</v>
      </c>
      <c r="AO32" s="86">
        <f t="shared" si="15"/>
        <v>0.66666666666666663</v>
      </c>
      <c r="AP32" s="65">
        <f t="shared" ref="AP32:AQ32" si="133">SUM(AP4+AP8+AP12+AP16+AP20+AP24+AP28)</f>
        <v>2</v>
      </c>
      <c r="AQ32" s="65">
        <f t="shared" si="133"/>
        <v>5</v>
      </c>
      <c r="AR32" s="65">
        <f>SUM(AP32:AQ32)</f>
        <v>7</v>
      </c>
      <c r="AS32" s="33">
        <f t="shared" si="116"/>
        <v>0.2857142857142857</v>
      </c>
      <c r="AT32" s="87">
        <f t="shared" si="117"/>
        <v>0.7142857142857143</v>
      </c>
      <c r="AU32" s="65">
        <v>5</v>
      </c>
      <c r="AV32" s="65">
        <v>3</v>
      </c>
      <c r="AW32" s="65">
        <v>8</v>
      </c>
      <c r="AX32" s="33">
        <f t="shared" si="118"/>
        <v>0.625</v>
      </c>
      <c r="AY32" s="87">
        <f t="shared" si="17"/>
        <v>0.375</v>
      </c>
    </row>
    <row r="33" spans="1:51" ht="18" customHeight="1" x14ac:dyDescent="0.35">
      <c r="A33" s="79" t="s">
        <v>262</v>
      </c>
      <c r="B33" s="65">
        <f t="shared" si="125"/>
        <v>5</v>
      </c>
      <c r="C33" s="65">
        <f t="shared" si="125"/>
        <v>7</v>
      </c>
      <c r="D33" s="65">
        <f t="shared" si="125"/>
        <v>12</v>
      </c>
      <c r="E33" s="33">
        <f t="shared" si="106"/>
        <v>0.41666666666666669</v>
      </c>
      <c r="F33" s="86">
        <f t="shared" si="7"/>
        <v>0.58333333333333337</v>
      </c>
      <c r="G33" s="65">
        <f t="shared" si="126"/>
        <v>4</v>
      </c>
      <c r="H33" s="65">
        <f t="shared" si="126"/>
        <v>18</v>
      </c>
      <c r="I33" s="65">
        <f>SUM(G33:H33)</f>
        <v>22</v>
      </c>
      <c r="J33" s="33">
        <f t="shared" si="81"/>
        <v>0.18181818181818182</v>
      </c>
      <c r="K33" s="86">
        <f t="shared" si="0"/>
        <v>0.81818181818181823</v>
      </c>
      <c r="L33" s="65">
        <f t="shared" si="127"/>
        <v>3</v>
      </c>
      <c r="M33" s="65">
        <f t="shared" si="127"/>
        <v>14</v>
      </c>
      <c r="N33" s="65">
        <f>SUM(L33:M33)</f>
        <v>17</v>
      </c>
      <c r="O33" s="33">
        <f t="shared" si="91"/>
        <v>0.17647058823529413</v>
      </c>
      <c r="P33" s="86">
        <f t="shared" si="21"/>
        <v>0.82352941176470584</v>
      </c>
      <c r="Q33" s="65">
        <f t="shared" si="128"/>
        <v>6</v>
      </c>
      <c r="R33" s="65">
        <f t="shared" si="128"/>
        <v>12</v>
      </c>
      <c r="S33" s="65">
        <f>SUM(Q33:R33)</f>
        <v>18</v>
      </c>
      <c r="T33" s="33">
        <f t="shared" si="88"/>
        <v>0.33333333333333331</v>
      </c>
      <c r="U33" s="86">
        <f t="shared" si="25"/>
        <v>0.66666666666666663</v>
      </c>
      <c r="V33" s="65">
        <f t="shared" si="129"/>
        <v>9</v>
      </c>
      <c r="W33" s="65">
        <f t="shared" si="129"/>
        <v>14</v>
      </c>
      <c r="X33" s="65">
        <f>SUM(V33:W33)</f>
        <v>23</v>
      </c>
      <c r="Y33" s="33">
        <f t="shared" si="121"/>
        <v>0.39130434782608697</v>
      </c>
      <c r="Z33" s="86">
        <f t="shared" si="22"/>
        <v>0.60869565217391308</v>
      </c>
      <c r="AA33" s="65">
        <f t="shared" si="130"/>
        <v>3</v>
      </c>
      <c r="AB33" s="65">
        <f t="shared" si="130"/>
        <v>13</v>
      </c>
      <c r="AC33" s="65">
        <f>SUM(AA33:AB33)</f>
        <v>16</v>
      </c>
      <c r="AD33" s="33">
        <f t="shared" si="110"/>
        <v>0.1875</v>
      </c>
      <c r="AE33" s="86">
        <f t="shared" si="28"/>
        <v>0.8125</v>
      </c>
      <c r="AF33" s="65">
        <f t="shared" si="131"/>
        <v>8</v>
      </c>
      <c r="AG33" s="65">
        <f t="shared" si="131"/>
        <v>17</v>
      </c>
      <c r="AH33" s="65">
        <f>SUM(AF33:AG33)</f>
        <v>25</v>
      </c>
      <c r="AI33" s="33">
        <f t="shared" si="112"/>
        <v>0.32</v>
      </c>
      <c r="AJ33" s="86">
        <f t="shared" si="13"/>
        <v>0.68</v>
      </c>
      <c r="AK33" s="65">
        <f t="shared" si="132"/>
        <v>9</v>
      </c>
      <c r="AL33" s="65">
        <f t="shared" si="132"/>
        <v>8</v>
      </c>
      <c r="AM33" s="65">
        <f>SUM(AK33:AL33)</f>
        <v>17</v>
      </c>
      <c r="AN33" s="33">
        <f t="shared" si="114"/>
        <v>0.52941176470588236</v>
      </c>
      <c r="AO33" s="86">
        <f t="shared" si="15"/>
        <v>0.47058823529411764</v>
      </c>
      <c r="AP33" s="65">
        <f t="shared" ref="AP33:AQ33" si="134">SUM(AP5+AP9+AP13+AP17+AP21+AP25+AP29)</f>
        <v>4</v>
      </c>
      <c r="AQ33" s="65">
        <f t="shared" si="134"/>
        <v>12</v>
      </c>
      <c r="AR33" s="65">
        <f>SUM(AP33:AQ33)</f>
        <v>16</v>
      </c>
      <c r="AS33" s="33">
        <f t="shared" si="116"/>
        <v>0.25</v>
      </c>
      <c r="AT33" s="87">
        <f t="shared" si="117"/>
        <v>0.75</v>
      </c>
      <c r="AU33" s="65">
        <v>10</v>
      </c>
      <c r="AV33" s="65">
        <v>12</v>
      </c>
      <c r="AW33" s="65">
        <v>22</v>
      </c>
      <c r="AX33" s="33">
        <f t="shared" si="118"/>
        <v>0.45454545454545453</v>
      </c>
      <c r="AY33" s="87">
        <f t="shared" si="17"/>
        <v>0.54545454545454541</v>
      </c>
    </row>
    <row r="34" spans="1:51" ht="18" customHeight="1" x14ac:dyDescent="0.35">
      <c r="A34" s="79" t="s">
        <v>263</v>
      </c>
      <c r="B34" s="65">
        <f t="shared" si="125"/>
        <v>9</v>
      </c>
      <c r="C34" s="65">
        <f t="shared" si="125"/>
        <v>30</v>
      </c>
      <c r="D34" s="65">
        <f t="shared" si="125"/>
        <v>39</v>
      </c>
      <c r="E34" s="33">
        <f t="shared" si="106"/>
        <v>0.23076923076923078</v>
      </c>
      <c r="F34" s="86">
        <f t="shared" si="7"/>
        <v>0.76923076923076927</v>
      </c>
      <c r="G34" s="65">
        <f t="shared" si="126"/>
        <v>16</v>
      </c>
      <c r="H34" s="65">
        <f t="shared" si="126"/>
        <v>20</v>
      </c>
      <c r="I34" s="65">
        <f>SUM(G34:H34)</f>
        <v>36</v>
      </c>
      <c r="J34" s="33">
        <f t="shared" si="81"/>
        <v>0.44444444444444442</v>
      </c>
      <c r="K34" s="86">
        <f t="shared" si="0"/>
        <v>0.55555555555555558</v>
      </c>
      <c r="L34" s="65">
        <f t="shared" si="127"/>
        <v>8</v>
      </c>
      <c r="M34" s="65">
        <f t="shared" si="127"/>
        <v>13</v>
      </c>
      <c r="N34" s="65">
        <f>SUM(L34:M34)</f>
        <v>21</v>
      </c>
      <c r="O34" s="33">
        <f t="shared" si="91"/>
        <v>0.38095238095238093</v>
      </c>
      <c r="P34" s="86">
        <f t="shared" si="21"/>
        <v>0.61904761904761907</v>
      </c>
      <c r="Q34" s="65">
        <f t="shared" si="128"/>
        <v>6</v>
      </c>
      <c r="R34" s="65">
        <f t="shared" si="128"/>
        <v>29</v>
      </c>
      <c r="S34" s="65">
        <f>SUM(Q34:R34)</f>
        <v>35</v>
      </c>
      <c r="T34" s="33">
        <f t="shared" si="88"/>
        <v>0.17142857142857143</v>
      </c>
      <c r="U34" s="86">
        <f t="shared" si="25"/>
        <v>0.82857142857142863</v>
      </c>
      <c r="V34" s="65">
        <f t="shared" si="129"/>
        <v>13</v>
      </c>
      <c r="W34" s="65">
        <f t="shared" si="129"/>
        <v>16</v>
      </c>
      <c r="X34" s="65">
        <f>SUM(V34:W34)</f>
        <v>29</v>
      </c>
      <c r="Y34" s="33">
        <f t="shared" si="121"/>
        <v>0.44827586206896552</v>
      </c>
      <c r="Z34" s="86">
        <f t="shared" si="22"/>
        <v>0.55172413793103448</v>
      </c>
      <c r="AA34" s="65">
        <f t="shared" si="130"/>
        <v>23</v>
      </c>
      <c r="AB34" s="65">
        <f t="shared" si="130"/>
        <v>8</v>
      </c>
      <c r="AC34" s="65">
        <f>SUM(AA34:AB34)</f>
        <v>31</v>
      </c>
      <c r="AD34" s="33">
        <f t="shared" si="110"/>
        <v>0.74193548387096775</v>
      </c>
      <c r="AE34" s="86">
        <f t="shared" si="28"/>
        <v>0.25806451612903225</v>
      </c>
      <c r="AF34" s="65">
        <f t="shared" si="131"/>
        <v>12</v>
      </c>
      <c r="AG34" s="65">
        <f t="shared" si="131"/>
        <v>14</v>
      </c>
      <c r="AH34" s="65">
        <f>SUM(AF34:AG34)</f>
        <v>26</v>
      </c>
      <c r="AI34" s="33">
        <f t="shared" si="112"/>
        <v>0.46153846153846156</v>
      </c>
      <c r="AJ34" s="86">
        <f t="shared" si="13"/>
        <v>0.53846153846153844</v>
      </c>
      <c r="AK34" s="65">
        <f t="shared" si="132"/>
        <v>15</v>
      </c>
      <c r="AL34" s="65">
        <f t="shared" si="132"/>
        <v>17</v>
      </c>
      <c r="AM34" s="65">
        <f>SUM(AK34:AL34)</f>
        <v>32</v>
      </c>
      <c r="AN34" s="33">
        <f t="shared" si="114"/>
        <v>0.46875</v>
      </c>
      <c r="AO34" s="86">
        <f t="shared" si="15"/>
        <v>0.53125</v>
      </c>
      <c r="AP34" s="65">
        <f t="shared" ref="AP34:AQ34" si="135">SUM(AP6+AP10+AP14+AP18+AP22+AP26+AP30)</f>
        <v>15</v>
      </c>
      <c r="AQ34" s="65">
        <f t="shared" si="135"/>
        <v>6</v>
      </c>
      <c r="AR34" s="65">
        <f>SUM(AP34:AQ34)</f>
        <v>21</v>
      </c>
      <c r="AS34" s="33">
        <f t="shared" si="116"/>
        <v>0.7142857142857143</v>
      </c>
      <c r="AT34" s="87">
        <f t="shared" si="117"/>
        <v>0.2857142857142857</v>
      </c>
      <c r="AU34" s="65">
        <v>19</v>
      </c>
      <c r="AV34" s="65">
        <v>12</v>
      </c>
      <c r="AW34" s="65">
        <v>31</v>
      </c>
      <c r="AX34" s="33">
        <f t="shared" si="118"/>
        <v>0.61290322580645162</v>
      </c>
      <c r="AY34" s="87">
        <f t="shared" si="17"/>
        <v>0.38709677419354838</v>
      </c>
    </row>
    <row r="35" spans="1:51" s="1" customFormat="1" ht="18" customHeight="1" x14ac:dyDescent="0.35">
      <c r="A35" s="68" t="s">
        <v>133</v>
      </c>
      <c r="B35" s="107">
        <f t="shared" si="125"/>
        <v>18</v>
      </c>
      <c r="C35" s="107">
        <f t="shared" si="125"/>
        <v>44</v>
      </c>
      <c r="D35" s="107">
        <f t="shared" si="125"/>
        <v>62</v>
      </c>
      <c r="E35" s="92">
        <f t="shared" si="106"/>
        <v>0.29032258064516131</v>
      </c>
      <c r="F35" s="93">
        <f t="shared" si="7"/>
        <v>0.70967741935483875</v>
      </c>
      <c r="G35" s="107">
        <f t="shared" si="126"/>
        <v>21</v>
      </c>
      <c r="H35" s="107">
        <f t="shared" si="126"/>
        <v>49</v>
      </c>
      <c r="I35" s="107">
        <f>SUM(I7+I11+I15+I19+I23+I27+I31)</f>
        <v>70</v>
      </c>
      <c r="J35" s="92">
        <f t="shared" si="81"/>
        <v>0.3</v>
      </c>
      <c r="K35" s="93">
        <f t="shared" si="0"/>
        <v>0.7</v>
      </c>
      <c r="L35" s="58">
        <f t="shared" si="127"/>
        <v>14</v>
      </c>
      <c r="M35" s="58">
        <f t="shared" si="127"/>
        <v>44</v>
      </c>
      <c r="N35" s="58">
        <f>SUM(N7+N11+N15+N19+N23+N27+N31)</f>
        <v>58</v>
      </c>
      <c r="O35" s="92">
        <f t="shared" si="91"/>
        <v>0.2413793103448276</v>
      </c>
      <c r="P35" s="93">
        <f t="shared" si="21"/>
        <v>0.75862068965517238</v>
      </c>
      <c r="Q35" s="58">
        <f t="shared" si="128"/>
        <v>15</v>
      </c>
      <c r="R35" s="58">
        <f t="shared" si="128"/>
        <v>50</v>
      </c>
      <c r="S35" s="58">
        <f>SUM(S7+S11+S15+S19+S23+S27+S31)</f>
        <v>65</v>
      </c>
      <c r="T35" s="92">
        <f t="shared" si="88"/>
        <v>0.23076923076923078</v>
      </c>
      <c r="U35" s="93">
        <f t="shared" si="25"/>
        <v>0.76923076923076927</v>
      </c>
      <c r="V35" s="58">
        <f t="shared" si="129"/>
        <v>23</v>
      </c>
      <c r="W35" s="58">
        <f t="shared" si="129"/>
        <v>32</v>
      </c>
      <c r="X35" s="58">
        <f>SUM(X7+X11+X15+X19+X23+X27+X31)</f>
        <v>55</v>
      </c>
      <c r="Y35" s="92">
        <f t="shared" si="121"/>
        <v>0.41818181818181815</v>
      </c>
      <c r="Z35" s="93">
        <f t="shared" si="22"/>
        <v>0.58181818181818179</v>
      </c>
      <c r="AA35" s="58">
        <f t="shared" si="130"/>
        <v>28</v>
      </c>
      <c r="AB35" s="58">
        <f t="shared" si="130"/>
        <v>27</v>
      </c>
      <c r="AC35" s="58">
        <f>SUM(AC7+AC11+AC15+AC19+AC23+AC27+AC31)</f>
        <v>55</v>
      </c>
      <c r="AD35" s="92">
        <f t="shared" si="110"/>
        <v>0.50909090909090904</v>
      </c>
      <c r="AE35" s="93">
        <f t="shared" si="28"/>
        <v>0.49090909090909091</v>
      </c>
      <c r="AF35" s="58">
        <f t="shared" si="131"/>
        <v>24</v>
      </c>
      <c r="AG35" s="58">
        <f t="shared" si="131"/>
        <v>38</v>
      </c>
      <c r="AH35" s="58">
        <f>SUM(AH7+AH11+AH15+AH19+AH23+AH27+AH31)</f>
        <v>62</v>
      </c>
      <c r="AI35" s="92">
        <f t="shared" si="112"/>
        <v>0.38709677419354838</v>
      </c>
      <c r="AJ35" s="93">
        <f t="shared" si="13"/>
        <v>0.61290322580645162</v>
      </c>
      <c r="AK35" s="58">
        <f t="shared" si="132"/>
        <v>26</v>
      </c>
      <c r="AL35" s="58">
        <f t="shared" si="132"/>
        <v>29</v>
      </c>
      <c r="AM35" s="58">
        <f>SUM(AM7+AM11+AM15+AM19+AM23+AM27+AM31)</f>
        <v>55</v>
      </c>
      <c r="AN35" s="92">
        <f t="shared" si="114"/>
        <v>0.47272727272727272</v>
      </c>
      <c r="AO35" s="93">
        <f t="shared" si="15"/>
        <v>0.52727272727272723</v>
      </c>
      <c r="AP35" s="58">
        <f>SUM(AP7+AP11+AP15+AP19+AP23+AP27+AP31)</f>
        <v>21</v>
      </c>
      <c r="AQ35" s="58">
        <f>SUM(AQ7+AQ11+AQ15+AQ19+AQ23+AQ27+AQ31)</f>
        <v>23</v>
      </c>
      <c r="AR35" s="58">
        <f>SUM(AR7+AR11+AR15+AR19+AR23+AR27+AR31)</f>
        <v>44</v>
      </c>
      <c r="AS35" s="92">
        <f t="shared" si="116"/>
        <v>0.47727272727272729</v>
      </c>
      <c r="AT35" s="37">
        <f t="shared" si="117"/>
        <v>0.52272727272727271</v>
      </c>
      <c r="AU35" s="58">
        <v>34</v>
      </c>
      <c r="AV35" s="58">
        <v>27</v>
      </c>
      <c r="AW35" s="58">
        <v>61</v>
      </c>
      <c r="AX35" s="92">
        <f t="shared" si="118"/>
        <v>0.55737704918032782</v>
      </c>
      <c r="AY35" s="37">
        <f t="shared" si="17"/>
        <v>0.44262295081967212</v>
      </c>
    </row>
    <row r="36" spans="1:51" x14ac:dyDescent="0.35">
      <c r="E36" s="60"/>
    </row>
    <row r="37" spans="1:51" x14ac:dyDescent="0.35">
      <c r="E37" s="60"/>
    </row>
    <row r="38" spans="1:51" x14ac:dyDescent="0.35">
      <c r="E38" s="60"/>
    </row>
    <row r="39" spans="1:51" x14ac:dyDescent="0.35">
      <c r="E39" s="60"/>
    </row>
    <row r="40" spans="1:51" x14ac:dyDescent="0.35">
      <c r="E40" s="60"/>
    </row>
    <row r="41" spans="1:51" x14ac:dyDescent="0.35">
      <c r="E41" s="60"/>
    </row>
    <row r="42" spans="1:51" x14ac:dyDescent="0.35">
      <c r="E42" s="60"/>
    </row>
    <row r="43" spans="1:51" x14ac:dyDescent="0.35">
      <c r="E43" s="60"/>
    </row>
  </sheetData>
  <pageMargins left="0.74803149606299213" right="0.74803149606299213" top="0.59055118110236227" bottom="0.59055118110236227" header="0.51181102362204722" footer="0.51181102362204722"/>
  <pageSetup paperSize="9" scale="43" firstPageNumber="0" orientation="portrait" r:id="rId1"/>
  <ignoredErrors>
    <ignoredError sqref="AR7:AR35" formula="1"/>
    <ignoredError sqref="AX7:AY15 D7:AO35 AX17:AY21 AX23:AY24 AX26:AY35" formula="1" calculatedColumn="1"/>
    <ignoredError sqref="AX4:AY6 B7:C35 B4:AO6" calculatedColumn="1"/>
  </ignoredErrors>
  <tableParts count="1">
    <tablePart r:id="rId2"/>
  </tableParts>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Y31"/>
  <sheetViews>
    <sheetView zoomScaleNormal="100" zoomScalePageLayoutView="85" workbookViewId="0">
      <selection activeCell="J30" sqref="J30"/>
    </sheetView>
  </sheetViews>
  <sheetFormatPr baseColWidth="10" defaultColWidth="8.83203125" defaultRowHeight="13" x14ac:dyDescent="0.3"/>
  <cols>
    <col min="1" max="4" width="12.58203125" style="15" customWidth="1"/>
    <col min="5" max="5" width="13.33203125" style="15" customWidth="1"/>
    <col min="6" max="6" width="13.75" style="15" customWidth="1"/>
    <col min="7" max="9" width="12.58203125" style="15" customWidth="1"/>
    <col min="10" max="10" width="13.33203125" style="15" customWidth="1"/>
    <col min="11" max="11" width="13.75" style="15" customWidth="1"/>
    <col min="12" max="14" width="12.58203125" style="15" customWidth="1"/>
    <col min="15" max="15" width="13.33203125" style="15" customWidth="1"/>
    <col min="16" max="16" width="13.75" style="15" customWidth="1"/>
    <col min="17" max="19" width="12.58203125" style="26" customWidth="1"/>
    <col min="20" max="20" width="13.33203125" style="26" customWidth="1"/>
    <col min="21" max="21" width="13.75" style="15" customWidth="1"/>
    <col min="22" max="24" width="12.58203125" style="26" customWidth="1"/>
    <col min="25" max="25" width="13.33203125" style="26" customWidth="1"/>
    <col min="26" max="26" width="13.75" style="15" customWidth="1"/>
    <col min="27" max="29" width="12.58203125" style="26" customWidth="1"/>
    <col min="30" max="30" width="13.33203125" style="26" customWidth="1"/>
    <col min="31" max="31" width="13.75" style="15" customWidth="1"/>
    <col min="32" max="34" width="12.58203125" style="26" customWidth="1"/>
    <col min="35" max="35" width="13.33203125" style="26" customWidth="1"/>
    <col min="36" max="36" width="13.75" style="15" customWidth="1"/>
    <col min="37" max="37" width="12.58203125" style="26" customWidth="1"/>
    <col min="38" max="39" width="12.58203125" style="26" hidden="1" customWidth="1"/>
    <col min="40" max="40" width="13.33203125" style="26" hidden="1" customWidth="1"/>
    <col min="41" max="41" width="13.75" style="15" hidden="1" customWidth="1"/>
    <col min="42" max="44" width="12.58203125" style="26" customWidth="1"/>
    <col min="45" max="45" width="13.33203125" style="26" customWidth="1"/>
    <col min="46" max="46" width="13.75" style="15" customWidth="1"/>
    <col min="47" max="49" width="12.58203125" style="26" customWidth="1"/>
    <col min="50" max="50" width="13.33203125" style="26" customWidth="1"/>
    <col min="51" max="51" width="13.75" style="15" customWidth="1"/>
    <col min="52" max="53" width="8.1640625" style="15" customWidth="1"/>
    <col min="54" max="1026" width="10.5" style="15" customWidth="1"/>
    <col min="1027" max="16384" width="8.83203125" style="15"/>
  </cols>
  <sheetData>
    <row r="1" spans="1:51" s="11" customFormat="1" ht="30.65" customHeight="1" x14ac:dyDescent="0.35">
      <c r="A1" s="10" t="s">
        <v>435</v>
      </c>
    </row>
    <row r="2" spans="1:51" s="5" customFormat="1" ht="23.5" customHeight="1" x14ac:dyDescent="0.35">
      <c r="A2" s="5" t="s">
        <v>21</v>
      </c>
    </row>
    <row r="3" spans="1:51" ht="18" customHeight="1" x14ac:dyDescent="0.3">
      <c r="A3" s="101" t="s">
        <v>164</v>
      </c>
      <c r="B3" s="12" t="s">
        <v>165</v>
      </c>
      <c r="C3" s="12" t="s">
        <v>166</v>
      </c>
      <c r="D3" s="12" t="s">
        <v>167</v>
      </c>
      <c r="E3" s="102" t="s">
        <v>168</v>
      </c>
      <c r="F3" s="103" t="s">
        <v>169</v>
      </c>
      <c r="G3" s="12" t="s">
        <v>170</v>
      </c>
      <c r="H3" s="12" t="s">
        <v>171</v>
      </c>
      <c r="I3" s="12" t="s">
        <v>172</v>
      </c>
      <c r="J3" s="102" t="s">
        <v>173</v>
      </c>
      <c r="K3" s="103" t="s">
        <v>174</v>
      </c>
      <c r="L3" s="12" t="s">
        <v>175</v>
      </c>
      <c r="M3" s="12" t="s">
        <v>176</v>
      </c>
      <c r="N3" s="12" t="s">
        <v>177</v>
      </c>
      <c r="O3" s="102" t="s">
        <v>178</v>
      </c>
      <c r="P3" s="103" t="s">
        <v>179</v>
      </c>
      <c r="Q3" s="12" t="s">
        <v>180</v>
      </c>
      <c r="R3" s="12" t="s">
        <v>181</v>
      </c>
      <c r="S3" s="12" t="s">
        <v>182</v>
      </c>
      <c r="T3" s="102" t="s">
        <v>183</v>
      </c>
      <c r="U3" s="103" t="s">
        <v>184</v>
      </c>
      <c r="V3" s="12" t="s">
        <v>185</v>
      </c>
      <c r="W3" s="12" t="s">
        <v>186</v>
      </c>
      <c r="X3" s="12" t="s">
        <v>187</v>
      </c>
      <c r="Y3" s="102" t="s">
        <v>188</v>
      </c>
      <c r="Z3" s="103" t="s">
        <v>189</v>
      </c>
      <c r="AA3" s="12" t="s">
        <v>190</v>
      </c>
      <c r="AB3" s="12" t="s">
        <v>191</v>
      </c>
      <c r="AC3" s="12" t="s">
        <v>192</v>
      </c>
      <c r="AD3" s="102" t="s">
        <v>193</v>
      </c>
      <c r="AE3" s="103" t="s">
        <v>194</v>
      </c>
      <c r="AF3" s="12" t="s">
        <v>195</v>
      </c>
      <c r="AG3" s="12" t="s">
        <v>196</v>
      </c>
      <c r="AH3" s="12" t="s">
        <v>197</v>
      </c>
      <c r="AI3" s="102" t="s">
        <v>198</v>
      </c>
      <c r="AJ3" s="103" t="s">
        <v>199</v>
      </c>
      <c r="AK3" s="12" t="s">
        <v>200</v>
      </c>
      <c r="AL3" s="12" t="s">
        <v>201</v>
      </c>
      <c r="AM3" s="12" t="s">
        <v>202</v>
      </c>
      <c r="AN3" s="102" t="s">
        <v>203</v>
      </c>
      <c r="AO3" s="103" t="s">
        <v>204</v>
      </c>
      <c r="AP3" s="12" t="s">
        <v>205</v>
      </c>
      <c r="AQ3" s="12" t="s">
        <v>206</v>
      </c>
      <c r="AR3" s="12" t="s">
        <v>207</v>
      </c>
      <c r="AS3" s="102" t="s">
        <v>208</v>
      </c>
      <c r="AT3" s="118" t="s">
        <v>209</v>
      </c>
      <c r="AU3" s="12" t="s">
        <v>399</v>
      </c>
      <c r="AV3" s="12" t="s">
        <v>400</v>
      </c>
      <c r="AW3" s="12" t="s">
        <v>401</v>
      </c>
      <c r="AX3" s="102" t="s">
        <v>402</v>
      </c>
      <c r="AY3" s="118" t="s">
        <v>403</v>
      </c>
    </row>
    <row r="4" spans="1:51" ht="18" customHeight="1" x14ac:dyDescent="0.3">
      <c r="A4" s="34" t="s">
        <v>237</v>
      </c>
      <c r="B4" s="68">
        <v>0</v>
      </c>
      <c r="C4" s="68">
        <v>0</v>
      </c>
      <c r="D4" s="68">
        <f>B4+C4</f>
        <v>0</v>
      </c>
      <c r="E4" s="111" t="s">
        <v>16</v>
      </c>
      <c r="F4" s="112" t="s">
        <v>16</v>
      </c>
      <c r="G4" s="68">
        <v>0</v>
      </c>
      <c r="H4" s="68">
        <v>0</v>
      </c>
      <c r="I4" s="68">
        <f>G4+H4</f>
        <v>0</v>
      </c>
      <c r="J4" s="111" t="s">
        <v>16</v>
      </c>
      <c r="K4" s="112" t="s">
        <v>16</v>
      </c>
      <c r="L4" s="68">
        <v>0</v>
      </c>
      <c r="M4" s="68">
        <v>0</v>
      </c>
      <c r="N4" s="68">
        <f>L4+M4</f>
        <v>0</v>
      </c>
      <c r="O4" s="111" t="s">
        <v>16</v>
      </c>
      <c r="P4" s="112" t="s">
        <v>16</v>
      </c>
      <c r="Q4" s="68">
        <v>0</v>
      </c>
      <c r="R4" s="68">
        <v>1</v>
      </c>
      <c r="S4" s="68">
        <f>Q4+R4</f>
        <v>1</v>
      </c>
      <c r="T4" s="111">
        <f>Q4/S4</f>
        <v>0</v>
      </c>
      <c r="U4" s="112">
        <f t="shared" ref="U4" si="0">R4/S4</f>
        <v>1</v>
      </c>
      <c r="V4" s="68">
        <v>0</v>
      </c>
      <c r="W4" s="68">
        <v>0</v>
      </c>
      <c r="X4" s="68">
        <f>V4+W4</f>
        <v>0</v>
      </c>
      <c r="Y4" s="111" t="s">
        <v>16</v>
      </c>
      <c r="Z4" s="112" t="s">
        <v>16</v>
      </c>
      <c r="AA4" s="68">
        <v>1</v>
      </c>
      <c r="AB4" s="68">
        <v>0</v>
      </c>
      <c r="AC4" s="68">
        <f>AA4+AB4</f>
        <v>1</v>
      </c>
      <c r="AD4" s="111">
        <f>AA4/AC4</f>
        <v>1</v>
      </c>
      <c r="AE4" s="112">
        <f t="shared" ref="AE4:AE27" si="1">AB4/AC4</f>
        <v>0</v>
      </c>
      <c r="AF4" s="68">
        <v>0</v>
      </c>
      <c r="AG4" s="68">
        <v>1</v>
      </c>
      <c r="AH4" s="68">
        <f>AF4+AG4</f>
        <v>1</v>
      </c>
      <c r="AI4" s="111">
        <f>AF4/AH4</f>
        <v>0</v>
      </c>
      <c r="AJ4" s="112" t="s">
        <v>16</v>
      </c>
      <c r="AK4" s="68">
        <v>0</v>
      </c>
      <c r="AL4" s="68">
        <v>0</v>
      </c>
      <c r="AM4" s="68">
        <f>AK4+AL4</f>
        <v>0</v>
      </c>
      <c r="AN4" s="111" t="s">
        <v>16</v>
      </c>
      <c r="AO4" s="112" t="s">
        <v>16</v>
      </c>
      <c r="AP4" s="68">
        <v>0</v>
      </c>
      <c r="AQ4" s="68">
        <v>0</v>
      </c>
      <c r="AR4" s="68">
        <f>AP4+AQ4</f>
        <v>0</v>
      </c>
      <c r="AS4" s="111" t="s">
        <v>16</v>
      </c>
      <c r="AT4" s="117" t="s">
        <v>16</v>
      </c>
      <c r="AU4" s="68">
        <v>0</v>
      </c>
      <c r="AV4" s="68">
        <v>2</v>
      </c>
      <c r="AW4" s="68">
        <v>2</v>
      </c>
      <c r="AX4" s="111">
        <f>AU4/AW4</f>
        <v>0</v>
      </c>
      <c r="AY4" s="117">
        <f t="shared" ref="AY4:AY6" si="2">AV4/AW4</f>
        <v>1</v>
      </c>
    </row>
    <row r="5" spans="1:51" ht="18" customHeight="1" x14ac:dyDescent="0.3">
      <c r="A5" s="34" t="s">
        <v>239</v>
      </c>
      <c r="B5" s="68">
        <v>0</v>
      </c>
      <c r="C5" s="68">
        <v>0</v>
      </c>
      <c r="D5" s="68">
        <f>B5+C5</f>
        <v>0</v>
      </c>
      <c r="E5" s="111" t="s">
        <v>16</v>
      </c>
      <c r="F5" s="112" t="s">
        <v>16</v>
      </c>
      <c r="G5" s="68">
        <v>0</v>
      </c>
      <c r="H5" s="68">
        <v>0</v>
      </c>
      <c r="I5" s="68">
        <f>G5+H5</f>
        <v>0</v>
      </c>
      <c r="J5" s="111" t="s">
        <v>16</v>
      </c>
      <c r="K5" s="112" t="s">
        <v>16</v>
      </c>
      <c r="L5" s="68">
        <v>0</v>
      </c>
      <c r="M5" s="68">
        <v>0</v>
      </c>
      <c r="N5" s="68">
        <f>L5+M5</f>
        <v>0</v>
      </c>
      <c r="O5" s="111" t="s">
        <v>16</v>
      </c>
      <c r="P5" s="112" t="s">
        <v>16</v>
      </c>
      <c r="Q5" s="68">
        <v>0</v>
      </c>
      <c r="R5" s="68">
        <v>0</v>
      </c>
      <c r="S5" s="68">
        <f t="shared" ref="S5" si="3">Q5+R5</f>
        <v>0</v>
      </c>
      <c r="T5" s="111" t="s">
        <v>16</v>
      </c>
      <c r="U5" s="112" t="s">
        <v>16</v>
      </c>
      <c r="V5" s="68">
        <v>0</v>
      </c>
      <c r="W5" s="68">
        <v>1</v>
      </c>
      <c r="X5" s="68">
        <f t="shared" ref="X5" si="4">V5+W5</f>
        <v>1</v>
      </c>
      <c r="Y5" s="111">
        <f>V5/X5</f>
        <v>0</v>
      </c>
      <c r="Z5" s="112">
        <f t="shared" ref="Z5:Z27" si="5">W5/X5</f>
        <v>1</v>
      </c>
      <c r="AA5" s="68">
        <v>0</v>
      </c>
      <c r="AB5" s="68">
        <v>0</v>
      </c>
      <c r="AC5" s="68">
        <f t="shared" ref="AC5" si="6">AA5+AB5</f>
        <v>0</v>
      </c>
      <c r="AD5" s="111" t="s">
        <v>16</v>
      </c>
      <c r="AE5" s="112" t="s">
        <v>16</v>
      </c>
      <c r="AF5" s="68">
        <v>0</v>
      </c>
      <c r="AG5" s="68">
        <v>0</v>
      </c>
      <c r="AH5" s="68">
        <f t="shared" ref="AH5" si="7">AF5+AG5</f>
        <v>0</v>
      </c>
      <c r="AI5" s="111" t="s">
        <v>16</v>
      </c>
      <c r="AJ5" s="112" t="s">
        <v>16</v>
      </c>
      <c r="AK5" s="68">
        <v>0</v>
      </c>
      <c r="AL5" s="68">
        <v>0</v>
      </c>
      <c r="AM5" s="68">
        <f t="shared" ref="AM5" si="8">AK5+AL5</f>
        <v>0</v>
      </c>
      <c r="AN5" s="111" t="s">
        <v>16</v>
      </c>
      <c r="AO5" s="112" t="s">
        <v>16</v>
      </c>
      <c r="AP5" s="68">
        <v>0</v>
      </c>
      <c r="AQ5" s="68">
        <v>0</v>
      </c>
      <c r="AR5" s="68">
        <f t="shared" ref="AR5" si="9">AP5+AQ5</f>
        <v>0</v>
      </c>
      <c r="AS5" s="111" t="s">
        <v>16</v>
      </c>
      <c r="AT5" s="117" t="s">
        <v>16</v>
      </c>
      <c r="AU5" s="68">
        <v>0</v>
      </c>
      <c r="AV5" s="68">
        <v>1</v>
      </c>
      <c r="AW5" s="68">
        <v>1</v>
      </c>
      <c r="AX5" s="111">
        <f>AU5/AW5</f>
        <v>0</v>
      </c>
      <c r="AY5" s="117">
        <f t="shared" si="2"/>
        <v>1</v>
      </c>
    </row>
    <row r="6" spans="1:51" s="25" customFormat="1" ht="18" customHeight="1" x14ac:dyDescent="0.3">
      <c r="A6" s="34" t="s">
        <v>96</v>
      </c>
      <c r="B6" s="100">
        <f>B4+B5</f>
        <v>0</v>
      </c>
      <c r="C6" s="100">
        <f>C4+C5</f>
        <v>0</v>
      </c>
      <c r="D6" s="100">
        <f>D4+D5</f>
        <v>0</v>
      </c>
      <c r="E6" s="111" t="s">
        <v>16</v>
      </c>
      <c r="F6" s="112" t="s">
        <v>16</v>
      </c>
      <c r="G6" s="100">
        <f>G4+G5</f>
        <v>0</v>
      </c>
      <c r="H6" s="100">
        <f>H4+H5</f>
        <v>0</v>
      </c>
      <c r="I6" s="100">
        <f>I4+I5</f>
        <v>0</v>
      </c>
      <c r="J6" s="111" t="s">
        <v>16</v>
      </c>
      <c r="K6" s="112" t="s">
        <v>16</v>
      </c>
      <c r="L6" s="100">
        <f>L4+L5</f>
        <v>0</v>
      </c>
      <c r="M6" s="100">
        <f>M4+M5</f>
        <v>0</v>
      </c>
      <c r="N6" s="100">
        <f>N4+N5</f>
        <v>0</v>
      </c>
      <c r="O6" s="111" t="s">
        <v>16</v>
      </c>
      <c r="P6" s="112" t="s">
        <v>16</v>
      </c>
      <c r="Q6" s="100">
        <f>Q4+Q5</f>
        <v>0</v>
      </c>
      <c r="R6" s="100">
        <f>R4+R5</f>
        <v>1</v>
      </c>
      <c r="S6" s="100">
        <f>S4+S5</f>
        <v>1</v>
      </c>
      <c r="T6" s="111">
        <f>Q6/S6</f>
        <v>0</v>
      </c>
      <c r="U6" s="112">
        <f t="shared" ref="U6:U27" si="10">R6/S6</f>
        <v>1</v>
      </c>
      <c r="V6" s="100">
        <f>V4+V5</f>
        <v>0</v>
      </c>
      <c r="W6" s="100">
        <f>W4+W5</f>
        <v>1</v>
      </c>
      <c r="X6" s="100">
        <f>X4+X5</f>
        <v>1</v>
      </c>
      <c r="Y6" s="111">
        <f>V6/X6</f>
        <v>0</v>
      </c>
      <c r="Z6" s="112">
        <f t="shared" si="5"/>
        <v>1</v>
      </c>
      <c r="AA6" s="100">
        <f>AA4+AA5</f>
        <v>1</v>
      </c>
      <c r="AB6" s="100">
        <f>AB4+AB5</f>
        <v>0</v>
      </c>
      <c r="AC6" s="100">
        <f>AC4+AC5</f>
        <v>1</v>
      </c>
      <c r="AD6" s="111">
        <f>AA6/AC6</f>
        <v>1</v>
      </c>
      <c r="AE6" s="112">
        <f t="shared" si="1"/>
        <v>0</v>
      </c>
      <c r="AF6" s="100">
        <f>AF4+AF5</f>
        <v>0</v>
      </c>
      <c r="AG6" s="100">
        <f>AG4+AG5</f>
        <v>1</v>
      </c>
      <c r="AH6" s="100">
        <f>AH4+AH5</f>
        <v>1</v>
      </c>
      <c r="AI6" s="111">
        <f>AF6/AH6</f>
        <v>0</v>
      </c>
      <c r="AJ6" s="112">
        <f t="shared" ref="AJ6:AJ27" si="11">AG6/AH6</f>
        <v>1</v>
      </c>
      <c r="AK6" s="100">
        <f>AK4+AK5</f>
        <v>0</v>
      </c>
      <c r="AL6" s="100">
        <f>AL4+AL5</f>
        <v>0</v>
      </c>
      <c r="AM6" s="100">
        <f>AM4+AM5</f>
        <v>0</v>
      </c>
      <c r="AN6" s="111" t="s">
        <v>16</v>
      </c>
      <c r="AO6" s="112" t="s">
        <v>16</v>
      </c>
      <c r="AP6" s="100">
        <f>AP4+AP5</f>
        <v>0</v>
      </c>
      <c r="AQ6" s="100">
        <f>AQ4+AQ5</f>
        <v>0</v>
      </c>
      <c r="AR6" s="100">
        <f>AR4+AR5</f>
        <v>0</v>
      </c>
      <c r="AS6" s="111" t="s">
        <v>16</v>
      </c>
      <c r="AT6" s="117" t="s">
        <v>16</v>
      </c>
      <c r="AU6" s="100">
        <v>0</v>
      </c>
      <c r="AV6" s="100">
        <v>3</v>
      </c>
      <c r="AW6" s="100">
        <v>3</v>
      </c>
      <c r="AX6" s="111">
        <f>AU6/AW6</f>
        <v>0</v>
      </c>
      <c r="AY6" s="117">
        <f t="shared" si="2"/>
        <v>1</v>
      </c>
    </row>
    <row r="7" spans="1:51" ht="18" customHeight="1" x14ac:dyDescent="0.3">
      <c r="A7" s="34" t="s">
        <v>240</v>
      </c>
      <c r="B7" s="68">
        <v>0</v>
      </c>
      <c r="C7" s="68">
        <v>0</v>
      </c>
      <c r="D7" s="68">
        <f>B7+C7</f>
        <v>0</v>
      </c>
      <c r="E7" s="111" t="s">
        <v>16</v>
      </c>
      <c r="F7" s="112" t="s">
        <v>16</v>
      </c>
      <c r="G7" s="68">
        <v>0</v>
      </c>
      <c r="H7" s="68">
        <v>1</v>
      </c>
      <c r="I7" s="68">
        <f>G7+H7</f>
        <v>1</v>
      </c>
      <c r="J7" s="111">
        <f t="shared" ref="J7:J15" si="12">G7/I7</f>
        <v>0</v>
      </c>
      <c r="K7" s="112">
        <f t="shared" ref="K7:K27" si="13">H7/I7</f>
        <v>1</v>
      </c>
      <c r="L7" s="68">
        <v>0</v>
      </c>
      <c r="M7" s="68">
        <v>0</v>
      </c>
      <c r="N7" s="68">
        <f>L7+M7</f>
        <v>0</v>
      </c>
      <c r="O7" s="111" t="s">
        <v>16</v>
      </c>
      <c r="P7" s="112" t="s">
        <v>16</v>
      </c>
      <c r="Q7" s="68">
        <v>0</v>
      </c>
      <c r="R7" s="68">
        <v>3</v>
      </c>
      <c r="S7" s="68">
        <f>Q7+R7</f>
        <v>3</v>
      </c>
      <c r="T7" s="111">
        <f>Q7/S7</f>
        <v>0</v>
      </c>
      <c r="U7" s="112">
        <f t="shared" si="10"/>
        <v>1</v>
      </c>
      <c r="V7" s="68">
        <v>0</v>
      </c>
      <c r="W7" s="68">
        <v>0</v>
      </c>
      <c r="X7" s="68">
        <f>V7+W7</f>
        <v>0</v>
      </c>
      <c r="Y7" s="111" t="s">
        <v>16</v>
      </c>
      <c r="Z7" s="112" t="s">
        <v>16</v>
      </c>
      <c r="AA7" s="68">
        <v>0</v>
      </c>
      <c r="AB7" s="68">
        <v>0</v>
      </c>
      <c r="AC7" s="68">
        <f>AA7+AB7</f>
        <v>0</v>
      </c>
      <c r="AD7" s="111" t="s">
        <v>16</v>
      </c>
      <c r="AE7" s="112" t="s">
        <v>16</v>
      </c>
      <c r="AF7" s="68">
        <v>1</v>
      </c>
      <c r="AG7" s="68">
        <v>1</v>
      </c>
      <c r="AH7" s="68">
        <f>AF7+AG7</f>
        <v>2</v>
      </c>
      <c r="AI7" s="111">
        <f>AF7/AH7</f>
        <v>0.5</v>
      </c>
      <c r="AJ7" s="112">
        <f t="shared" si="11"/>
        <v>0.5</v>
      </c>
      <c r="AK7" s="68">
        <v>0</v>
      </c>
      <c r="AL7" s="68">
        <v>1</v>
      </c>
      <c r="AM7" s="68">
        <f>AK7+AL7</f>
        <v>1</v>
      </c>
      <c r="AN7" s="111">
        <f>AK7/AM7</f>
        <v>0</v>
      </c>
      <c r="AO7" s="112">
        <f t="shared" ref="AO7:AO27" si="14">AL7/AM7</f>
        <v>1</v>
      </c>
      <c r="AP7" s="68">
        <v>0</v>
      </c>
      <c r="AQ7" s="68">
        <v>2</v>
      </c>
      <c r="AR7" s="68">
        <f>AP7+AQ7</f>
        <v>2</v>
      </c>
      <c r="AS7" s="111">
        <f>AP7/AR7</f>
        <v>0</v>
      </c>
      <c r="AT7" s="117">
        <f t="shared" ref="AT7:AT10" si="15">AQ7/AR7</f>
        <v>1</v>
      </c>
      <c r="AU7" s="68">
        <v>0</v>
      </c>
      <c r="AV7" s="68">
        <v>0</v>
      </c>
      <c r="AW7" s="68">
        <v>0</v>
      </c>
      <c r="AX7" s="111" t="s">
        <v>16</v>
      </c>
      <c r="AY7" s="117" t="s">
        <v>16</v>
      </c>
    </row>
    <row r="8" spans="1:51" ht="18" customHeight="1" x14ac:dyDescent="0.3">
      <c r="A8" s="34" t="s">
        <v>241</v>
      </c>
      <c r="B8" s="68">
        <v>0</v>
      </c>
      <c r="C8" s="68">
        <v>1</v>
      </c>
      <c r="D8" s="68">
        <f>B8+C8</f>
        <v>1</v>
      </c>
      <c r="E8" s="111">
        <f>B8/D8</f>
        <v>0</v>
      </c>
      <c r="F8" s="112">
        <f t="shared" ref="F8:F27" si="16">C8/D8</f>
        <v>1</v>
      </c>
      <c r="G8" s="68">
        <v>0</v>
      </c>
      <c r="H8" s="68">
        <v>1</v>
      </c>
      <c r="I8" s="68">
        <f>G8+H8</f>
        <v>1</v>
      </c>
      <c r="J8" s="111">
        <f t="shared" si="12"/>
        <v>0</v>
      </c>
      <c r="K8" s="112">
        <f t="shared" si="13"/>
        <v>1</v>
      </c>
      <c r="L8" s="68">
        <v>0</v>
      </c>
      <c r="M8" s="68">
        <v>1</v>
      </c>
      <c r="N8" s="68">
        <f>L8+M8</f>
        <v>1</v>
      </c>
      <c r="O8" s="111">
        <f t="shared" ref="O8:O16" si="17">L8/N8</f>
        <v>0</v>
      </c>
      <c r="P8" s="112">
        <f t="shared" ref="P8:P27" si="18">M8/N8</f>
        <v>1</v>
      </c>
      <c r="Q8" s="68">
        <v>0</v>
      </c>
      <c r="R8" s="68">
        <v>0</v>
      </c>
      <c r="S8" s="68">
        <f t="shared" ref="S8" si="19">Q8+R8</f>
        <v>0</v>
      </c>
      <c r="T8" s="111" t="s">
        <v>16</v>
      </c>
      <c r="U8" s="112" t="s">
        <v>16</v>
      </c>
      <c r="V8" s="68">
        <v>0</v>
      </c>
      <c r="W8" s="68">
        <v>0</v>
      </c>
      <c r="X8" s="68">
        <f t="shared" ref="X8" si="20">V8+W8</f>
        <v>0</v>
      </c>
      <c r="Y8" s="111" t="s">
        <v>16</v>
      </c>
      <c r="Z8" s="112" t="s">
        <v>16</v>
      </c>
      <c r="AA8" s="68">
        <v>1</v>
      </c>
      <c r="AB8" s="68">
        <v>0</v>
      </c>
      <c r="AC8" s="68">
        <f t="shared" ref="AC8" si="21">AA8+AB8</f>
        <v>1</v>
      </c>
      <c r="AD8" s="111">
        <f>AA8/AC8</f>
        <v>1</v>
      </c>
      <c r="AE8" s="112">
        <f t="shared" si="1"/>
        <v>0</v>
      </c>
      <c r="AF8" s="68">
        <v>1</v>
      </c>
      <c r="AG8" s="68">
        <v>0</v>
      </c>
      <c r="AH8" s="68">
        <f t="shared" ref="AH8" si="22">AF8+AG8</f>
        <v>1</v>
      </c>
      <c r="AI8" s="111">
        <f>AF8/AH8</f>
        <v>1</v>
      </c>
      <c r="AJ8" s="112">
        <f t="shared" si="11"/>
        <v>0</v>
      </c>
      <c r="AK8" s="68">
        <v>0</v>
      </c>
      <c r="AL8" s="68">
        <v>0</v>
      </c>
      <c r="AM8" s="68">
        <f t="shared" ref="AM8" si="23">AK8+AL8</f>
        <v>0</v>
      </c>
      <c r="AN8" s="111" t="s">
        <v>16</v>
      </c>
      <c r="AO8" s="112" t="s">
        <v>16</v>
      </c>
      <c r="AP8" s="68">
        <v>0</v>
      </c>
      <c r="AQ8" s="68">
        <v>1</v>
      </c>
      <c r="AR8" s="68">
        <f t="shared" ref="AR8" si="24">AP8+AQ8</f>
        <v>1</v>
      </c>
      <c r="AS8" s="111">
        <f>AP8/AR8</f>
        <v>0</v>
      </c>
      <c r="AT8" s="117">
        <f t="shared" si="15"/>
        <v>1</v>
      </c>
      <c r="AU8" s="68">
        <v>0</v>
      </c>
      <c r="AV8" s="68">
        <v>0</v>
      </c>
      <c r="AW8" s="68">
        <v>0</v>
      </c>
      <c r="AX8" s="111" t="s">
        <v>16</v>
      </c>
      <c r="AY8" s="117" t="s">
        <v>16</v>
      </c>
    </row>
    <row r="9" spans="1:51" s="25" customFormat="1" ht="18" customHeight="1" x14ac:dyDescent="0.3">
      <c r="A9" s="34" t="s">
        <v>102</v>
      </c>
      <c r="B9" s="100">
        <f>B7+B8</f>
        <v>0</v>
      </c>
      <c r="C9" s="100">
        <f>C7+C8</f>
        <v>1</v>
      </c>
      <c r="D9" s="100">
        <f>D7+D8</f>
        <v>1</v>
      </c>
      <c r="E9" s="111">
        <f>B9/D9</f>
        <v>0</v>
      </c>
      <c r="F9" s="112">
        <f t="shared" si="16"/>
        <v>1</v>
      </c>
      <c r="G9" s="100">
        <f>G7+G8</f>
        <v>0</v>
      </c>
      <c r="H9" s="100">
        <f>H7+H8</f>
        <v>2</v>
      </c>
      <c r="I9" s="100">
        <f>I7+I8</f>
        <v>2</v>
      </c>
      <c r="J9" s="111">
        <f t="shared" si="12"/>
        <v>0</v>
      </c>
      <c r="K9" s="112">
        <f t="shared" si="13"/>
        <v>1</v>
      </c>
      <c r="L9" s="100">
        <f>L7+L8</f>
        <v>0</v>
      </c>
      <c r="M9" s="100">
        <f>M7+M8</f>
        <v>1</v>
      </c>
      <c r="N9" s="100">
        <f>N7+N8</f>
        <v>1</v>
      </c>
      <c r="O9" s="111">
        <f t="shared" si="17"/>
        <v>0</v>
      </c>
      <c r="P9" s="112">
        <f t="shared" si="18"/>
        <v>1</v>
      </c>
      <c r="Q9" s="100">
        <f>Q7+Q8</f>
        <v>0</v>
      </c>
      <c r="R9" s="100">
        <f>R7+R8</f>
        <v>3</v>
      </c>
      <c r="S9" s="100">
        <f>S7+S8</f>
        <v>3</v>
      </c>
      <c r="T9" s="111">
        <f>Q9/S9</f>
        <v>0</v>
      </c>
      <c r="U9" s="112">
        <f t="shared" si="10"/>
        <v>1</v>
      </c>
      <c r="V9" s="100">
        <f>V7+V8</f>
        <v>0</v>
      </c>
      <c r="W9" s="100">
        <f>W7+W8</f>
        <v>0</v>
      </c>
      <c r="X9" s="100">
        <f>X7+X8</f>
        <v>0</v>
      </c>
      <c r="Y9" s="111" t="s">
        <v>16</v>
      </c>
      <c r="Z9" s="112" t="s">
        <v>16</v>
      </c>
      <c r="AA9" s="100">
        <f>AA7+AA8</f>
        <v>1</v>
      </c>
      <c r="AB9" s="100">
        <f>AB7+AB8</f>
        <v>0</v>
      </c>
      <c r="AC9" s="100">
        <f>AC7+AC8</f>
        <v>1</v>
      </c>
      <c r="AD9" s="111">
        <f>AA9/AC9</f>
        <v>1</v>
      </c>
      <c r="AE9" s="112">
        <f t="shared" si="1"/>
        <v>0</v>
      </c>
      <c r="AF9" s="100">
        <f>AF7+AF8</f>
        <v>2</v>
      </c>
      <c r="AG9" s="100">
        <f>AG7+AG8</f>
        <v>1</v>
      </c>
      <c r="AH9" s="100">
        <f>AH7+AH8</f>
        <v>3</v>
      </c>
      <c r="AI9" s="111">
        <f>AF9/AH9</f>
        <v>0.66666666666666663</v>
      </c>
      <c r="AJ9" s="112">
        <f t="shared" si="11"/>
        <v>0.33333333333333331</v>
      </c>
      <c r="AK9" s="100">
        <f>AK7+AK8</f>
        <v>0</v>
      </c>
      <c r="AL9" s="100">
        <f>AL7+AL8</f>
        <v>1</v>
      </c>
      <c r="AM9" s="100">
        <f>AM7+AM8</f>
        <v>1</v>
      </c>
      <c r="AN9" s="111">
        <f>AK9/AM9</f>
        <v>0</v>
      </c>
      <c r="AO9" s="112">
        <f t="shared" si="14"/>
        <v>1</v>
      </c>
      <c r="AP9" s="100">
        <f>AP7+AP8</f>
        <v>0</v>
      </c>
      <c r="AQ9" s="100">
        <f>AQ7+AQ8</f>
        <v>3</v>
      </c>
      <c r="AR9" s="100">
        <f>AR7+AR8</f>
        <v>3</v>
      </c>
      <c r="AS9" s="111">
        <f>AP9/AR9</f>
        <v>0</v>
      </c>
      <c r="AT9" s="117">
        <f t="shared" si="15"/>
        <v>1</v>
      </c>
      <c r="AU9" s="100">
        <v>0</v>
      </c>
      <c r="AV9" s="100">
        <v>0</v>
      </c>
      <c r="AW9" s="100">
        <v>0</v>
      </c>
      <c r="AX9" s="111" t="s">
        <v>16</v>
      </c>
      <c r="AY9" s="117" t="s">
        <v>16</v>
      </c>
    </row>
    <row r="10" spans="1:51" ht="18" customHeight="1" x14ac:dyDescent="0.3">
      <c r="A10" s="34" t="s">
        <v>243</v>
      </c>
      <c r="B10" s="68">
        <v>0</v>
      </c>
      <c r="C10" s="68">
        <v>0</v>
      </c>
      <c r="D10" s="68">
        <f>B10+C10</f>
        <v>0</v>
      </c>
      <c r="E10" s="111" t="s">
        <v>16</v>
      </c>
      <c r="F10" s="112" t="s">
        <v>16</v>
      </c>
      <c r="G10" s="68">
        <v>0</v>
      </c>
      <c r="H10" s="68">
        <v>1</v>
      </c>
      <c r="I10" s="68">
        <f>G10+H10</f>
        <v>1</v>
      </c>
      <c r="J10" s="111">
        <f t="shared" si="12"/>
        <v>0</v>
      </c>
      <c r="K10" s="112">
        <f t="shared" si="13"/>
        <v>1</v>
      </c>
      <c r="L10" s="68">
        <v>0</v>
      </c>
      <c r="M10" s="68">
        <v>1</v>
      </c>
      <c r="N10" s="68">
        <f>L10+M10</f>
        <v>1</v>
      </c>
      <c r="O10" s="111">
        <f t="shared" si="17"/>
        <v>0</v>
      </c>
      <c r="P10" s="112">
        <f t="shared" si="18"/>
        <v>1</v>
      </c>
      <c r="Q10" s="68">
        <v>0</v>
      </c>
      <c r="R10" s="68">
        <v>0</v>
      </c>
      <c r="S10" s="68">
        <f>Q10+R10</f>
        <v>0</v>
      </c>
      <c r="T10" s="111" t="s">
        <v>16</v>
      </c>
      <c r="U10" s="112" t="s">
        <v>16</v>
      </c>
      <c r="V10" s="68">
        <v>1</v>
      </c>
      <c r="W10" s="68">
        <v>1</v>
      </c>
      <c r="X10" s="68">
        <f>V10+W10</f>
        <v>2</v>
      </c>
      <c r="Y10" s="111">
        <f>V10/X10</f>
        <v>0.5</v>
      </c>
      <c r="Z10" s="112">
        <f t="shared" si="5"/>
        <v>0.5</v>
      </c>
      <c r="AA10" s="68">
        <v>0</v>
      </c>
      <c r="AB10" s="68">
        <v>1</v>
      </c>
      <c r="AC10" s="68">
        <f>AA10+AB10</f>
        <v>1</v>
      </c>
      <c r="AD10" s="111">
        <f>AA10/AC10</f>
        <v>0</v>
      </c>
      <c r="AE10" s="112">
        <f t="shared" si="1"/>
        <v>1</v>
      </c>
      <c r="AF10" s="68">
        <v>0</v>
      </c>
      <c r="AG10" s="68">
        <v>0</v>
      </c>
      <c r="AH10" s="68">
        <f>AF10+AG10</f>
        <v>0</v>
      </c>
      <c r="AI10" s="111" t="s">
        <v>16</v>
      </c>
      <c r="AJ10" s="112" t="s">
        <v>16</v>
      </c>
      <c r="AK10" s="68">
        <v>0</v>
      </c>
      <c r="AL10" s="68">
        <v>1</v>
      </c>
      <c r="AM10" s="68">
        <f>AK10+AL10</f>
        <v>1</v>
      </c>
      <c r="AN10" s="111">
        <f>AK10/AM10</f>
        <v>0</v>
      </c>
      <c r="AO10" s="112">
        <f t="shared" si="14"/>
        <v>1</v>
      </c>
      <c r="AP10" s="68">
        <v>0</v>
      </c>
      <c r="AQ10" s="68">
        <v>2</v>
      </c>
      <c r="AR10" s="68">
        <f>AP10+AQ10</f>
        <v>2</v>
      </c>
      <c r="AS10" s="111">
        <f>AP10/AR10</f>
        <v>0</v>
      </c>
      <c r="AT10" s="117">
        <f t="shared" si="15"/>
        <v>1</v>
      </c>
      <c r="AU10" s="68">
        <v>0</v>
      </c>
      <c r="AV10" s="68">
        <v>0</v>
      </c>
      <c r="AW10" s="68">
        <v>0</v>
      </c>
      <c r="AX10" s="111" t="s">
        <v>16</v>
      </c>
      <c r="AY10" s="117" t="s">
        <v>16</v>
      </c>
    </row>
    <row r="11" spans="1:51" ht="18" customHeight="1" x14ac:dyDescent="0.3">
      <c r="A11" s="34" t="s">
        <v>244</v>
      </c>
      <c r="B11" s="68">
        <v>0</v>
      </c>
      <c r="C11" s="68">
        <v>0</v>
      </c>
      <c r="D11" s="68">
        <f>B11+C11</f>
        <v>0</v>
      </c>
      <c r="E11" s="111" t="s">
        <v>16</v>
      </c>
      <c r="F11" s="112" t="s">
        <v>16</v>
      </c>
      <c r="G11" s="68">
        <v>0</v>
      </c>
      <c r="H11" s="68">
        <v>2</v>
      </c>
      <c r="I11" s="68">
        <f>G11+H11</f>
        <v>2</v>
      </c>
      <c r="J11" s="111">
        <f t="shared" si="12"/>
        <v>0</v>
      </c>
      <c r="K11" s="112">
        <f t="shared" si="13"/>
        <v>1</v>
      </c>
      <c r="L11" s="68">
        <v>1</v>
      </c>
      <c r="M11" s="68">
        <v>0</v>
      </c>
      <c r="N11" s="68">
        <f>L11+M11</f>
        <v>1</v>
      </c>
      <c r="O11" s="111">
        <f t="shared" si="17"/>
        <v>1</v>
      </c>
      <c r="P11" s="112">
        <f t="shared" si="18"/>
        <v>0</v>
      </c>
      <c r="Q11" s="68">
        <v>0</v>
      </c>
      <c r="R11" s="68">
        <v>1</v>
      </c>
      <c r="S11" s="68">
        <f t="shared" ref="S11" si="25">Q11+R11</f>
        <v>1</v>
      </c>
      <c r="T11" s="111">
        <f>Q11/S11</f>
        <v>0</v>
      </c>
      <c r="U11" s="112">
        <f t="shared" si="10"/>
        <v>1</v>
      </c>
      <c r="V11" s="68">
        <v>0</v>
      </c>
      <c r="W11" s="68">
        <v>0</v>
      </c>
      <c r="X11" s="68">
        <f t="shared" ref="X11" si="26">V11+W11</f>
        <v>0</v>
      </c>
      <c r="Y11" s="111" t="s">
        <v>16</v>
      </c>
      <c r="Z11" s="112" t="s">
        <v>16</v>
      </c>
      <c r="AA11" s="68">
        <v>0</v>
      </c>
      <c r="AB11" s="68">
        <v>0</v>
      </c>
      <c r="AC11" s="68">
        <f t="shared" ref="AC11" si="27">AA11+AB11</f>
        <v>0</v>
      </c>
      <c r="AD11" s="111" t="s">
        <v>16</v>
      </c>
      <c r="AE11" s="112" t="s">
        <v>16</v>
      </c>
      <c r="AF11" s="68">
        <v>0</v>
      </c>
      <c r="AG11" s="68">
        <v>0</v>
      </c>
      <c r="AH11" s="68">
        <f t="shared" ref="AH11" si="28">AF11+AG11</f>
        <v>0</v>
      </c>
      <c r="AI11" s="111" t="s">
        <v>16</v>
      </c>
      <c r="AJ11" s="112" t="s">
        <v>16</v>
      </c>
      <c r="AK11" s="68">
        <v>0</v>
      </c>
      <c r="AL11" s="68">
        <v>0</v>
      </c>
      <c r="AM11" s="68">
        <f t="shared" ref="AM11" si="29">AK11+AL11</f>
        <v>0</v>
      </c>
      <c r="AN11" s="111" t="s">
        <v>16</v>
      </c>
      <c r="AO11" s="112" t="s">
        <v>16</v>
      </c>
      <c r="AP11" s="68">
        <v>0</v>
      </c>
      <c r="AQ11" s="68">
        <v>0</v>
      </c>
      <c r="AR11" s="68">
        <f t="shared" ref="AR11" si="30">AP11+AQ11</f>
        <v>0</v>
      </c>
      <c r="AS11" s="111" t="s">
        <v>16</v>
      </c>
      <c r="AT11" s="117" t="s">
        <v>16</v>
      </c>
      <c r="AU11" s="68">
        <v>1</v>
      </c>
      <c r="AV11" s="68">
        <v>0</v>
      </c>
      <c r="AW11" s="68">
        <v>1</v>
      </c>
      <c r="AX11" s="111">
        <f>AU11/AW11</f>
        <v>1</v>
      </c>
      <c r="AY11" s="117">
        <f t="shared" ref="AY11:AY12" si="31">AV11/AW11</f>
        <v>0</v>
      </c>
    </row>
    <row r="12" spans="1:51" s="25" customFormat="1" ht="18" customHeight="1" x14ac:dyDescent="0.3">
      <c r="A12" s="34" t="s">
        <v>107</v>
      </c>
      <c r="B12" s="100">
        <f>B10+B11</f>
        <v>0</v>
      </c>
      <c r="C12" s="100">
        <f>C10+C11</f>
        <v>0</v>
      </c>
      <c r="D12" s="100">
        <f>D10+D11</f>
        <v>0</v>
      </c>
      <c r="E12" s="111" t="s">
        <v>16</v>
      </c>
      <c r="F12" s="112" t="s">
        <v>16</v>
      </c>
      <c r="G12" s="100">
        <f>G10+G11</f>
        <v>0</v>
      </c>
      <c r="H12" s="100">
        <f>H10+H11</f>
        <v>3</v>
      </c>
      <c r="I12" s="100">
        <f>I10+I11</f>
        <v>3</v>
      </c>
      <c r="J12" s="111">
        <f t="shared" si="12"/>
        <v>0</v>
      </c>
      <c r="K12" s="112">
        <f t="shared" si="13"/>
        <v>1</v>
      </c>
      <c r="L12" s="100">
        <f>L10+L11</f>
        <v>1</v>
      </c>
      <c r="M12" s="100">
        <f>M10+M11</f>
        <v>1</v>
      </c>
      <c r="N12" s="100">
        <f>N10+N11</f>
        <v>2</v>
      </c>
      <c r="O12" s="111">
        <f t="shared" si="17"/>
        <v>0.5</v>
      </c>
      <c r="P12" s="112">
        <f t="shared" si="18"/>
        <v>0.5</v>
      </c>
      <c r="Q12" s="100">
        <f>Q10+Q11</f>
        <v>0</v>
      </c>
      <c r="R12" s="100">
        <f>R10+R11</f>
        <v>1</v>
      </c>
      <c r="S12" s="100">
        <f>S10+S11</f>
        <v>1</v>
      </c>
      <c r="T12" s="111">
        <f>Q12/S12</f>
        <v>0</v>
      </c>
      <c r="U12" s="112">
        <f t="shared" si="10"/>
        <v>1</v>
      </c>
      <c r="V12" s="100">
        <f>V10+V11</f>
        <v>1</v>
      </c>
      <c r="W12" s="100">
        <f>W10+W11</f>
        <v>1</v>
      </c>
      <c r="X12" s="100">
        <f>X10+X11</f>
        <v>2</v>
      </c>
      <c r="Y12" s="111">
        <f>V12/X12</f>
        <v>0.5</v>
      </c>
      <c r="Z12" s="112">
        <f t="shared" si="5"/>
        <v>0.5</v>
      </c>
      <c r="AA12" s="100">
        <f>AA10+AA11</f>
        <v>0</v>
      </c>
      <c r="AB12" s="100">
        <f>AB10+AB11</f>
        <v>1</v>
      </c>
      <c r="AC12" s="100">
        <f>AC10+AC11</f>
        <v>1</v>
      </c>
      <c r="AD12" s="111">
        <f>AA12/AC12</f>
        <v>0</v>
      </c>
      <c r="AE12" s="112">
        <f t="shared" si="1"/>
        <v>1</v>
      </c>
      <c r="AF12" s="100">
        <f>AF10+AF11</f>
        <v>0</v>
      </c>
      <c r="AG12" s="100">
        <f>AG10+AG11</f>
        <v>0</v>
      </c>
      <c r="AH12" s="100">
        <f>AH10+AH11</f>
        <v>0</v>
      </c>
      <c r="AI12" s="111" t="s">
        <v>16</v>
      </c>
      <c r="AJ12" s="112" t="s">
        <v>16</v>
      </c>
      <c r="AK12" s="100">
        <f>AK10+AK11</f>
        <v>0</v>
      </c>
      <c r="AL12" s="100">
        <f>AL10+AL11</f>
        <v>1</v>
      </c>
      <c r="AM12" s="100">
        <f>AM10+AM11</f>
        <v>1</v>
      </c>
      <c r="AN12" s="111" t="s">
        <v>16</v>
      </c>
      <c r="AO12" s="112" t="s">
        <v>16</v>
      </c>
      <c r="AP12" s="100">
        <f>AP10+AP11</f>
        <v>0</v>
      </c>
      <c r="AQ12" s="100">
        <f>AQ10+AQ11</f>
        <v>2</v>
      </c>
      <c r="AR12" s="100">
        <f>AR10+AR11</f>
        <v>2</v>
      </c>
      <c r="AS12" s="111" t="s">
        <v>16</v>
      </c>
      <c r="AT12" s="117" t="s">
        <v>16</v>
      </c>
      <c r="AU12" s="100">
        <v>1</v>
      </c>
      <c r="AV12" s="100">
        <v>0</v>
      </c>
      <c r="AW12" s="100">
        <v>1</v>
      </c>
      <c r="AX12" s="111">
        <f>AU12/AW12</f>
        <v>1</v>
      </c>
      <c r="AY12" s="117">
        <f t="shared" si="31"/>
        <v>0</v>
      </c>
    </row>
    <row r="13" spans="1:51" ht="18" customHeight="1" x14ac:dyDescent="0.3">
      <c r="A13" s="34" t="s">
        <v>246</v>
      </c>
      <c r="B13" s="68">
        <v>1</v>
      </c>
      <c r="C13" s="68">
        <v>5</v>
      </c>
      <c r="D13" s="68">
        <f>B13+C13</f>
        <v>6</v>
      </c>
      <c r="E13" s="111">
        <f>B13/D13</f>
        <v>0.16666666666666666</v>
      </c>
      <c r="F13" s="112">
        <f t="shared" si="16"/>
        <v>0.83333333333333337</v>
      </c>
      <c r="G13" s="68">
        <v>0</v>
      </c>
      <c r="H13" s="68">
        <v>3</v>
      </c>
      <c r="I13" s="68">
        <f>G13+H13</f>
        <v>3</v>
      </c>
      <c r="J13" s="111">
        <f t="shared" si="12"/>
        <v>0</v>
      </c>
      <c r="K13" s="112">
        <f t="shared" si="13"/>
        <v>1</v>
      </c>
      <c r="L13" s="68">
        <v>0</v>
      </c>
      <c r="M13" s="68">
        <v>1</v>
      </c>
      <c r="N13" s="68">
        <f>L13+M13</f>
        <v>1</v>
      </c>
      <c r="O13" s="111">
        <f t="shared" si="17"/>
        <v>0</v>
      </c>
      <c r="P13" s="112">
        <f t="shared" si="18"/>
        <v>1</v>
      </c>
      <c r="Q13" s="68">
        <v>0</v>
      </c>
      <c r="R13" s="68">
        <v>1</v>
      </c>
      <c r="S13" s="68">
        <f>Q13+R13</f>
        <v>1</v>
      </c>
      <c r="T13" s="111">
        <f>Q13/S13</f>
        <v>0</v>
      </c>
      <c r="U13" s="112">
        <f t="shared" si="10"/>
        <v>1</v>
      </c>
      <c r="V13" s="68">
        <v>0</v>
      </c>
      <c r="W13" s="68">
        <v>3</v>
      </c>
      <c r="X13" s="68">
        <f>V13+W13</f>
        <v>3</v>
      </c>
      <c r="Y13" s="111">
        <f>V13/X13</f>
        <v>0</v>
      </c>
      <c r="Z13" s="112">
        <f t="shared" si="5"/>
        <v>1</v>
      </c>
      <c r="AA13" s="68">
        <v>1</v>
      </c>
      <c r="AB13" s="68">
        <v>1</v>
      </c>
      <c r="AC13" s="68">
        <f>AA13+AB13</f>
        <v>2</v>
      </c>
      <c r="AD13" s="111">
        <f>AA13/AC13</f>
        <v>0.5</v>
      </c>
      <c r="AE13" s="112">
        <f t="shared" si="1"/>
        <v>0.5</v>
      </c>
      <c r="AF13" s="68">
        <v>0</v>
      </c>
      <c r="AG13" s="68">
        <v>3</v>
      </c>
      <c r="AH13" s="68">
        <f>AF13+AG13</f>
        <v>3</v>
      </c>
      <c r="AI13" s="111">
        <f>AF13/AH13</f>
        <v>0</v>
      </c>
      <c r="AJ13" s="112">
        <f t="shared" si="11"/>
        <v>1</v>
      </c>
      <c r="AK13" s="68">
        <v>0</v>
      </c>
      <c r="AL13" s="68">
        <v>5</v>
      </c>
      <c r="AM13" s="68">
        <f>AK13+AL13</f>
        <v>5</v>
      </c>
      <c r="AN13" s="111">
        <f>AK13/AM13</f>
        <v>0</v>
      </c>
      <c r="AO13" s="112">
        <f t="shared" si="14"/>
        <v>1</v>
      </c>
      <c r="AP13" s="68">
        <v>0</v>
      </c>
      <c r="AQ13" s="68">
        <v>8</v>
      </c>
      <c r="AR13" s="68">
        <f>AP13+AQ13</f>
        <v>8</v>
      </c>
      <c r="AS13" s="111">
        <f>AP13/AR13</f>
        <v>0</v>
      </c>
      <c r="AT13" s="117">
        <f t="shared" ref="AT13:AT16" si="32">AQ13/AR13</f>
        <v>1</v>
      </c>
      <c r="AU13" s="68">
        <v>2</v>
      </c>
      <c r="AV13" s="68">
        <v>4</v>
      </c>
      <c r="AW13" s="68">
        <v>6</v>
      </c>
      <c r="AX13" s="111">
        <f>AU13/AW13</f>
        <v>0.33333333333333331</v>
      </c>
      <c r="AY13" s="117">
        <f t="shared" ref="AY13:AY27" si="33">AV13/AW13</f>
        <v>0.66666666666666663</v>
      </c>
    </row>
    <row r="14" spans="1:51" ht="18" customHeight="1" x14ac:dyDescent="0.3">
      <c r="A14" s="34" t="s">
        <v>247</v>
      </c>
      <c r="B14" s="68">
        <v>0</v>
      </c>
      <c r="C14" s="68">
        <v>2</v>
      </c>
      <c r="D14" s="68">
        <f>B14+C14</f>
        <v>2</v>
      </c>
      <c r="E14" s="111">
        <f>B14/D14</f>
        <v>0</v>
      </c>
      <c r="F14" s="112">
        <f t="shared" si="16"/>
        <v>1</v>
      </c>
      <c r="G14" s="68">
        <v>0</v>
      </c>
      <c r="H14" s="68">
        <v>1</v>
      </c>
      <c r="I14" s="68">
        <f>G14+H14</f>
        <v>1</v>
      </c>
      <c r="J14" s="111">
        <f t="shared" si="12"/>
        <v>0</v>
      </c>
      <c r="K14" s="112">
        <f t="shared" si="13"/>
        <v>1</v>
      </c>
      <c r="L14" s="68">
        <v>0</v>
      </c>
      <c r="M14" s="68">
        <v>1</v>
      </c>
      <c r="N14" s="68">
        <f>L14+M14</f>
        <v>1</v>
      </c>
      <c r="O14" s="111">
        <f t="shared" si="17"/>
        <v>0</v>
      </c>
      <c r="P14" s="112">
        <f t="shared" si="18"/>
        <v>1</v>
      </c>
      <c r="Q14" s="68">
        <v>1</v>
      </c>
      <c r="R14" s="68">
        <v>0</v>
      </c>
      <c r="S14" s="68">
        <f t="shared" ref="S14" si="34">Q14+R14</f>
        <v>1</v>
      </c>
      <c r="T14" s="111">
        <f>Q14/S14</f>
        <v>1</v>
      </c>
      <c r="U14" s="112">
        <f t="shared" si="10"/>
        <v>0</v>
      </c>
      <c r="V14" s="68">
        <v>0</v>
      </c>
      <c r="W14" s="68">
        <v>0</v>
      </c>
      <c r="X14" s="68">
        <f t="shared" ref="X14" si="35">V14+W14</f>
        <v>0</v>
      </c>
      <c r="Y14" s="111" t="s">
        <v>16</v>
      </c>
      <c r="Z14" s="112" t="s">
        <v>16</v>
      </c>
      <c r="AA14" s="68">
        <v>0</v>
      </c>
      <c r="AB14" s="68">
        <v>0</v>
      </c>
      <c r="AC14" s="68">
        <f t="shared" ref="AC14" si="36">AA14+AB14</f>
        <v>0</v>
      </c>
      <c r="AD14" s="111" t="s">
        <v>16</v>
      </c>
      <c r="AE14" s="112" t="s">
        <v>16</v>
      </c>
      <c r="AF14" s="68">
        <v>0</v>
      </c>
      <c r="AG14" s="68">
        <v>0</v>
      </c>
      <c r="AH14" s="68">
        <f t="shared" ref="AH14" si="37">AF14+AG14</f>
        <v>0</v>
      </c>
      <c r="AI14" s="111" t="s">
        <v>16</v>
      </c>
      <c r="AJ14" s="112" t="s">
        <v>16</v>
      </c>
      <c r="AK14" s="68">
        <v>1</v>
      </c>
      <c r="AL14" s="68">
        <v>2</v>
      </c>
      <c r="AM14" s="68">
        <f t="shared" ref="AM14" si="38">AK14+AL14</f>
        <v>3</v>
      </c>
      <c r="AN14" s="111">
        <f>AK14/AM14</f>
        <v>0.33333333333333331</v>
      </c>
      <c r="AO14" s="112">
        <f t="shared" si="14"/>
        <v>0.66666666666666663</v>
      </c>
      <c r="AP14" s="68">
        <v>0</v>
      </c>
      <c r="AQ14" s="68">
        <v>1</v>
      </c>
      <c r="AR14" s="68">
        <f t="shared" ref="AR14" si="39">AP14+AQ14</f>
        <v>1</v>
      </c>
      <c r="AS14" s="111">
        <f>AP14/AR14</f>
        <v>0</v>
      </c>
      <c r="AT14" s="117">
        <f t="shared" si="32"/>
        <v>1</v>
      </c>
      <c r="AU14" s="68">
        <v>0</v>
      </c>
      <c r="AV14" s="68">
        <v>0</v>
      </c>
      <c r="AW14" s="68">
        <v>0</v>
      </c>
      <c r="AX14" s="111" t="s">
        <v>16</v>
      </c>
      <c r="AY14" s="117" t="s">
        <v>16</v>
      </c>
    </row>
    <row r="15" spans="1:51" s="25" customFormat="1" ht="18" customHeight="1" x14ac:dyDescent="0.3">
      <c r="A15" s="34" t="s">
        <v>112</v>
      </c>
      <c r="B15" s="100">
        <f>B13+B14</f>
        <v>1</v>
      </c>
      <c r="C15" s="100">
        <f>C13+C14</f>
        <v>7</v>
      </c>
      <c r="D15" s="100">
        <f>D13+D14</f>
        <v>8</v>
      </c>
      <c r="E15" s="111">
        <f>B15/D15</f>
        <v>0.125</v>
      </c>
      <c r="F15" s="112">
        <f t="shared" si="16"/>
        <v>0.875</v>
      </c>
      <c r="G15" s="100">
        <f>G13+G14</f>
        <v>0</v>
      </c>
      <c r="H15" s="100">
        <f>H13+H14</f>
        <v>4</v>
      </c>
      <c r="I15" s="100">
        <f>I13+I14</f>
        <v>4</v>
      </c>
      <c r="J15" s="111">
        <f t="shared" si="12"/>
        <v>0</v>
      </c>
      <c r="K15" s="112">
        <f t="shared" si="13"/>
        <v>1</v>
      </c>
      <c r="L15" s="100">
        <f>L13+L14</f>
        <v>0</v>
      </c>
      <c r="M15" s="100">
        <f>M13+M14</f>
        <v>2</v>
      </c>
      <c r="N15" s="100">
        <f>N13+N14</f>
        <v>2</v>
      </c>
      <c r="O15" s="111">
        <f t="shared" si="17"/>
        <v>0</v>
      </c>
      <c r="P15" s="112">
        <f t="shared" si="18"/>
        <v>1</v>
      </c>
      <c r="Q15" s="100">
        <f>Q13+Q14</f>
        <v>1</v>
      </c>
      <c r="R15" s="100">
        <f>R13+R14</f>
        <v>1</v>
      </c>
      <c r="S15" s="100">
        <f>S13+S14</f>
        <v>2</v>
      </c>
      <c r="T15" s="111">
        <f>Q15/S15</f>
        <v>0.5</v>
      </c>
      <c r="U15" s="112">
        <f t="shared" si="10"/>
        <v>0.5</v>
      </c>
      <c r="V15" s="100">
        <f>V13+V14</f>
        <v>0</v>
      </c>
      <c r="W15" s="100">
        <f>W13+W14</f>
        <v>3</v>
      </c>
      <c r="X15" s="100">
        <f>X13+X14</f>
        <v>3</v>
      </c>
      <c r="Y15" s="111">
        <f t="shared" ref="Y15:Y22" si="40">V15/X15</f>
        <v>0</v>
      </c>
      <c r="Z15" s="112">
        <f t="shared" si="5"/>
        <v>1</v>
      </c>
      <c r="AA15" s="100">
        <f>AA13+AA14</f>
        <v>1</v>
      </c>
      <c r="AB15" s="100">
        <f>AB13+AB14</f>
        <v>1</v>
      </c>
      <c r="AC15" s="100">
        <f>AC13+AC14</f>
        <v>2</v>
      </c>
      <c r="AD15" s="111">
        <f>AA15/AC15</f>
        <v>0.5</v>
      </c>
      <c r="AE15" s="112">
        <f t="shared" si="1"/>
        <v>0.5</v>
      </c>
      <c r="AF15" s="100">
        <f>AF13+AF14</f>
        <v>0</v>
      </c>
      <c r="AG15" s="100">
        <f>AG13+AG14</f>
        <v>3</v>
      </c>
      <c r="AH15" s="100">
        <f>AH13+AH14</f>
        <v>3</v>
      </c>
      <c r="AI15" s="111">
        <f>AF15/AH15</f>
        <v>0</v>
      </c>
      <c r="AJ15" s="112">
        <f t="shared" si="11"/>
        <v>1</v>
      </c>
      <c r="AK15" s="100">
        <f>AK13+AK14</f>
        <v>1</v>
      </c>
      <c r="AL15" s="100">
        <f>AL13+AL14</f>
        <v>7</v>
      </c>
      <c r="AM15" s="100">
        <f>AM13+AM14</f>
        <v>8</v>
      </c>
      <c r="AN15" s="111">
        <f>AK15/AM15</f>
        <v>0.125</v>
      </c>
      <c r="AO15" s="112">
        <f t="shared" si="14"/>
        <v>0.875</v>
      </c>
      <c r="AP15" s="100">
        <f>AP13+AP14</f>
        <v>0</v>
      </c>
      <c r="AQ15" s="100">
        <f>AQ13+AQ14</f>
        <v>9</v>
      </c>
      <c r="AR15" s="100">
        <f>AR13+AR14</f>
        <v>9</v>
      </c>
      <c r="AS15" s="111">
        <f>AP15/AR15</f>
        <v>0</v>
      </c>
      <c r="AT15" s="117">
        <f t="shared" si="32"/>
        <v>1</v>
      </c>
      <c r="AU15" s="100">
        <v>2</v>
      </c>
      <c r="AV15" s="100">
        <v>4</v>
      </c>
      <c r="AW15" s="100">
        <v>6</v>
      </c>
      <c r="AX15" s="111">
        <f>AU15/AW15</f>
        <v>0.33333333333333331</v>
      </c>
      <c r="AY15" s="117">
        <f t="shared" si="33"/>
        <v>0.66666666666666663</v>
      </c>
    </row>
    <row r="16" spans="1:51" ht="18" customHeight="1" x14ac:dyDescent="0.3">
      <c r="A16" s="34" t="s">
        <v>249</v>
      </c>
      <c r="B16" s="68">
        <v>0</v>
      </c>
      <c r="C16" s="68">
        <v>0</v>
      </c>
      <c r="D16" s="68">
        <f>B16+C16</f>
        <v>0</v>
      </c>
      <c r="E16" s="111" t="s">
        <v>16</v>
      </c>
      <c r="F16" s="112" t="s">
        <v>16</v>
      </c>
      <c r="G16" s="68">
        <v>0</v>
      </c>
      <c r="H16" s="68">
        <v>0</v>
      </c>
      <c r="I16" s="68">
        <f>G16+H16</f>
        <v>0</v>
      </c>
      <c r="J16" s="111" t="s">
        <v>16</v>
      </c>
      <c r="K16" s="112" t="s">
        <v>16</v>
      </c>
      <c r="L16" s="68">
        <v>0</v>
      </c>
      <c r="M16" s="68">
        <v>1</v>
      </c>
      <c r="N16" s="68">
        <f>L16+M16</f>
        <v>1</v>
      </c>
      <c r="O16" s="111">
        <f t="shared" si="17"/>
        <v>0</v>
      </c>
      <c r="P16" s="112">
        <f t="shared" si="18"/>
        <v>1</v>
      </c>
      <c r="Q16" s="68">
        <v>0</v>
      </c>
      <c r="R16" s="68">
        <v>0</v>
      </c>
      <c r="S16" s="68">
        <f>Q16+R16</f>
        <v>0</v>
      </c>
      <c r="T16" s="111" t="s">
        <v>16</v>
      </c>
      <c r="U16" s="112" t="s">
        <v>16</v>
      </c>
      <c r="V16" s="68">
        <v>1</v>
      </c>
      <c r="W16" s="68">
        <v>0</v>
      </c>
      <c r="X16" s="68">
        <f>V16+W16</f>
        <v>1</v>
      </c>
      <c r="Y16" s="111">
        <f t="shared" si="40"/>
        <v>1</v>
      </c>
      <c r="Z16" s="112">
        <f t="shared" si="5"/>
        <v>0</v>
      </c>
      <c r="AA16" s="68">
        <v>0</v>
      </c>
      <c r="AB16" s="68">
        <v>0</v>
      </c>
      <c r="AC16" s="68">
        <f>AA16+AB16</f>
        <v>0</v>
      </c>
      <c r="AD16" s="111" t="s">
        <v>16</v>
      </c>
      <c r="AE16" s="112" t="s">
        <v>16</v>
      </c>
      <c r="AF16" s="68">
        <v>0</v>
      </c>
      <c r="AG16" s="68">
        <v>0</v>
      </c>
      <c r="AH16" s="68">
        <f>AF16+AG16</f>
        <v>0</v>
      </c>
      <c r="AI16" s="111" t="s">
        <v>16</v>
      </c>
      <c r="AJ16" s="112" t="s">
        <v>16</v>
      </c>
      <c r="AK16" s="68">
        <v>0</v>
      </c>
      <c r="AL16" s="68">
        <v>0</v>
      </c>
      <c r="AM16" s="68">
        <f>AK16+AL16</f>
        <v>0</v>
      </c>
      <c r="AN16" s="111" t="s">
        <v>16</v>
      </c>
      <c r="AO16" s="112" t="s">
        <v>16</v>
      </c>
      <c r="AP16" s="68">
        <v>3</v>
      </c>
      <c r="AQ16" s="68">
        <v>5</v>
      </c>
      <c r="AR16" s="68">
        <f>AP16+AQ16</f>
        <v>8</v>
      </c>
      <c r="AS16" s="111">
        <f>AP16/AR16</f>
        <v>0.375</v>
      </c>
      <c r="AT16" s="117">
        <f t="shared" si="32"/>
        <v>0.625</v>
      </c>
      <c r="AU16" s="68">
        <v>1</v>
      </c>
      <c r="AV16" s="68">
        <v>0</v>
      </c>
      <c r="AW16" s="68">
        <v>1</v>
      </c>
      <c r="AX16" s="111">
        <f>AU16/AW16</f>
        <v>1</v>
      </c>
      <c r="AY16" s="117">
        <f t="shared" ref="AY16" si="41">AV16/AW16</f>
        <v>0</v>
      </c>
    </row>
    <row r="17" spans="1:51" ht="18" customHeight="1" x14ac:dyDescent="0.3">
      <c r="A17" s="34" t="s">
        <v>250</v>
      </c>
      <c r="B17" s="68">
        <v>0</v>
      </c>
      <c r="C17" s="68">
        <v>0</v>
      </c>
      <c r="D17" s="68">
        <f>B17+C17</f>
        <v>0</v>
      </c>
      <c r="E17" s="111" t="s">
        <v>16</v>
      </c>
      <c r="F17" s="112" t="s">
        <v>16</v>
      </c>
      <c r="G17" s="68">
        <v>0</v>
      </c>
      <c r="H17" s="68">
        <v>0</v>
      </c>
      <c r="I17" s="68">
        <f>G17+H17</f>
        <v>0</v>
      </c>
      <c r="J17" s="111" t="s">
        <v>16</v>
      </c>
      <c r="K17" s="112" t="s">
        <v>16</v>
      </c>
      <c r="L17" s="68">
        <v>0</v>
      </c>
      <c r="M17" s="68">
        <v>0</v>
      </c>
      <c r="N17" s="68">
        <f>L17+M17</f>
        <v>0</v>
      </c>
      <c r="O17" s="111" t="s">
        <v>16</v>
      </c>
      <c r="P17" s="112" t="s">
        <v>16</v>
      </c>
      <c r="Q17" s="68">
        <v>0</v>
      </c>
      <c r="R17" s="68">
        <v>0</v>
      </c>
      <c r="S17" s="68">
        <f t="shared" ref="S17" si="42">Q17+R17</f>
        <v>0</v>
      </c>
      <c r="T17" s="111" t="s">
        <v>16</v>
      </c>
      <c r="U17" s="112" t="s">
        <v>16</v>
      </c>
      <c r="V17" s="68">
        <v>1</v>
      </c>
      <c r="W17" s="68">
        <v>0</v>
      </c>
      <c r="X17" s="68">
        <f t="shared" ref="X17" si="43">V17+W17</f>
        <v>1</v>
      </c>
      <c r="Y17" s="111">
        <f t="shared" si="40"/>
        <v>1</v>
      </c>
      <c r="Z17" s="112">
        <f t="shared" si="5"/>
        <v>0</v>
      </c>
      <c r="AA17" s="68">
        <v>0</v>
      </c>
      <c r="AB17" s="68">
        <v>0</v>
      </c>
      <c r="AC17" s="68">
        <f t="shared" ref="AC17" si="44">AA17+AB17</f>
        <v>0</v>
      </c>
      <c r="AD17" s="111" t="s">
        <v>16</v>
      </c>
      <c r="AE17" s="112" t="s">
        <v>16</v>
      </c>
      <c r="AF17" s="68">
        <v>0</v>
      </c>
      <c r="AG17" s="68">
        <v>0</v>
      </c>
      <c r="AH17" s="68">
        <f t="shared" ref="AH17" si="45">AF17+AG17</f>
        <v>0</v>
      </c>
      <c r="AI17" s="111" t="s">
        <v>16</v>
      </c>
      <c r="AJ17" s="112" t="s">
        <v>16</v>
      </c>
      <c r="AK17" s="68">
        <v>0</v>
      </c>
      <c r="AL17" s="68">
        <v>0</v>
      </c>
      <c r="AM17" s="68">
        <f t="shared" ref="AM17" si="46">AK17+AL17</f>
        <v>0</v>
      </c>
      <c r="AN17" s="111" t="s">
        <v>16</v>
      </c>
      <c r="AO17" s="112" t="s">
        <v>16</v>
      </c>
      <c r="AP17" s="68">
        <v>0</v>
      </c>
      <c r="AQ17" s="68">
        <v>0</v>
      </c>
      <c r="AR17" s="68">
        <f t="shared" ref="AR17" si="47">AP17+AQ17</f>
        <v>0</v>
      </c>
      <c r="AS17" s="111" t="s">
        <v>16</v>
      </c>
      <c r="AT17" s="117" t="s">
        <v>16</v>
      </c>
      <c r="AU17" s="68">
        <v>0</v>
      </c>
      <c r="AV17" s="68">
        <v>0</v>
      </c>
      <c r="AW17" s="68">
        <v>0</v>
      </c>
      <c r="AX17" s="111" t="s">
        <v>16</v>
      </c>
      <c r="AY17" s="117" t="s">
        <v>16</v>
      </c>
    </row>
    <row r="18" spans="1:51" s="25" customFormat="1" ht="18" customHeight="1" x14ac:dyDescent="0.3">
      <c r="A18" s="34" t="s">
        <v>118</v>
      </c>
      <c r="B18" s="100">
        <f>B16+B17</f>
        <v>0</v>
      </c>
      <c r="C18" s="100">
        <f>C16+C17</f>
        <v>0</v>
      </c>
      <c r="D18" s="100">
        <f>D16+D17</f>
        <v>0</v>
      </c>
      <c r="E18" s="111" t="s">
        <v>16</v>
      </c>
      <c r="F18" s="112" t="s">
        <v>16</v>
      </c>
      <c r="G18" s="100">
        <f>G16+G17</f>
        <v>0</v>
      </c>
      <c r="H18" s="100">
        <f>H16+H17</f>
        <v>0</v>
      </c>
      <c r="I18" s="100">
        <f>I16+I17</f>
        <v>0</v>
      </c>
      <c r="J18" s="111" t="s">
        <v>16</v>
      </c>
      <c r="K18" s="112" t="s">
        <v>16</v>
      </c>
      <c r="L18" s="100">
        <f>L16+L17</f>
        <v>0</v>
      </c>
      <c r="M18" s="100">
        <f>M16+M17</f>
        <v>1</v>
      </c>
      <c r="N18" s="100">
        <f>N16+N17</f>
        <v>1</v>
      </c>
      <c r="O18" s="111">
        <f>L18/N18</f>
        <v>0</v>
      </c>
      <c r="P18" s="112">
        <f t="shared" si="18"/>
        <v>1</v>
      </c>
      <c r="Q18" s="100">
        <f>Q16+Q17</f>
        <v>0</v>
      </c>
      <c r="R18" s="100">
        <f>R16+R17</f>
        <v>0</v>
      </c>
      <c r="S18" s="100">
        <f>S16+S17</f>
        <v>0</v>
      </c>
      <c r="T18" s="111" t="s">
        <v>16</v>
      </c>
      <c r="U18" s="112" t="s">
        <v>16</v>
      </c>
      <c r="V18" s="100">
        <f>V16+V17</f>
        <v>2</v>
      </c>
      <c r="W18" s="100">
        <f>W16+W17</f>
        <v>0</v>
      </c>
      <c r="X18" s="100">
        <f>X16+X17</f>
        <v>2</v>
      </c>
      <c r="Y18" s="111">
        <f t="shared" si="40"/>
        <v>1</v>
      </c>
      <c r="Z18" s="112">
        <f t="shared" si="5"/>
        <v>0</v>
      </c>
      <c r="AA18" s="100">
        <f>AA16+AA17</f>
        <v>0</v>
      </c>
      <c r="AB18" s="100">
        <f>AB16+AB17</f>
        <v>0</v>
      </c>
      <c r="AC18" s="100">
        <f>AC16+AC17</f>
        <v>0</v>
      </c>
      <c r="AD18" s="111" t="s">
        <v>16</v>
      </c>
      <c r="AE18" s="112" t="s">
        <v>16</v>
      </c>
      <c r="AF18" s="100">
        <f>AF16+AF17</f>
        <v>0</v>
      </c>
      <c r="AG18" s="100">
        <f>AG16+AG17</f>
        <v>0</v>
      </c>
      <c r="AH18" s="100">
        <f>AH16+AH17</f>
        <v>0</v>
      </c>
      <c r="AI18" s="111" t="s">
        <v>16</v>
      </c>
      <c r="AJ18" s="112" t="s">
        <v>16</v>
      </c>
      <c r="AK18" s="100">
        <f>AK16+AK17</f>
        <v>0</v>
      </c>
      <c r="AL18" s="100">
        <f>AL16+AL17</f>
        <v>0</v>
      </c>
      <c r="AM18" s="100">
        <f>AM16+AM17</f>
        <v>0</v>
      </c>
      <c r="AN18" s="111" t="s">
        <v>16</v>
      </c>
      <c r="AO18" s="112" t="s">
        <v>16</v>
      </c>
      <c r="AP18" s="100">
        <f>AP16+AP17</f>
        <v>3</v>
      </c>
      <c r="AQ18" s="100">
        <f>AQ16+AQ17</f>
        <v>5</v>
      </c>
      <c r="AR18" s="100">
        <f>AR16+AR17</f>
        <v>8</v>
      </c>
      <c r="AS18" s="111">
        <f>AP18/AR18</f>
        <v>0.375</v>
      </c>
      <c r="AT18" s="117">
        <f t="shared" ref="AT18:AT27" si="48">AQ18/AR18</f>
        <v>0.625</v>
      </c>
      <c r="AU18" s="100">
        <v>1</v>
      </c>
      <c r="AV18" s="100">
        <v>0</v>
      </c>
      <c r="AW18" s="100">
        <v>1</v>
      </c>
      <c r="AX18" s="111">
        <f>AU18/AW18</f>
        <v>1</v>
      </c>
      <c r="AY18" s="117">
        <f t="shared" ref="AY18:AY19" si="49">AV18/AW18</f>
        <v>0</v>
      </c>
    </row>
    <row r="19" spans="1:51" ht="18" customHeight="1" x14ac:dyDescent="0.3">
      <c r="A19" s="34" t="s">
        <v>252</v>
      </c>
      <c r="B19" s="68">
        <v>0</v>
      </c>
      <c r="C19" s="68">
        <v>2</v>
      </c>
      <c r="D19" s="68">
        <f>B19+C19</f>
        <v>2</v>
      </c>
      <c r="E19" s="111">
        <f>B19/D19</f>
        <v>0</v>
      </c>
      <c r="F19" s="112">
        <f t="shared" si="16"/>
        <v>1</v>
      </c>
      <c r="G19" s="68">
        <v>1</v>
      </c>
      <c r="H19" s="68">
        <v>3</v>
      </c>
      <c r="I19" s="68">
        <f>G19+H19</f>
        <v>4</v>
      </c>
      <c r="J19" s="111">
        <f>G19/I19</f>
        <v>0.25</v>
      </c>
      <c r="K19" s="112">
        <f t="shared" si="13"/>
        <v>0.75</v>
      </c>
      <c r="L19" s="68">
        <v>1</v>
      </c>
      <c r="M19" s="68">
        <v>2</v>
      </c>
      <c r="N19" s="68">
        <f>L19+M19</f>
        <v>3</v>
      </c>
      <c r="O19" s="111">
        <f>L19/N19</f>
        <v>0.33333333333333331</v>
      </c>
      <c r="P19" s="112">
        <f t="shared" si="18"/>
        <v>0.66666666666666663</v>
      </c>
      <c r="Q19" s="68">
        <v>2</v>
      </c>
      <c r="R19" s="68">
        <v>4</v>
      </c>
      <c r="S19" s="68">
        <f>Q19+R19</f>
        <v>6</v>
      </c>
      <c r="T19" s="111">
        <f>Q19/S19</f>
        <v>0.33333333333333331</v>
      </c>
      <c r="U19" s="112">
        <f t="shared" si="10"/>
        <v>0.66666666666666663</v>
      </c>
      <c r="V19" s="68">
        <v>1</v>
      </c>
      <c r="W19" s="68">
        <v>3</v>
      </c>
      <c r="X19" s="68">
        <f>V19+W19</f>
        <v>4</v>
      </c>
      <c r="Y19" s="111">
        <f t="shared" si="40"/>
        <v>0.25</v>
      </c>
      <c r="Z19" s="112">
        <f t="shared" si="5"/>
        <v>0.75</v>
      </c>
      <c r="AA19" s="68">
        <v>1</v>
      </c>
      <c r="AB19" s="68">
        <v>2</v>
      </c>
      <c r="AC19" s="68">
        <f>AA19+AB19</f>
        <v>3</v>
      </c>
      <c r="AD19" s="111">
        <f t="shared" ref="AD19:AD27" si="50">AA19/AC19</f>
        <v>0.33333333333333331</v>
      </c>
      <c r="AE19" s="112">
        <f t="shared" si="1"/>
        <v>0.66666666666666663</v>
      </c>
      <c r="AF19" s="68">
        <v>2</v>
      </c>
      <c r="AG19" s="68">
        <v>1</v>
      </c>
      <c r="AH19" s="68">
        <f>AF19+AG19</f>
        <v>3</v>
      </c>
      <c r="AI19" s="111">
        <f>AF19/AH19</f>
        <v>0.66666666666666663</v>
      </c>
      <c r="AJ19" s="112">
        <f t="shared" si="11"/>
        <v>0.33333333333333331</v>
      </c>
      <c r="AK19" s="68">
        <v>0</v>
      </c>
      <c r="AL19" s="68">
        <v>0</v>
      </c>
      <c r="AM19" s="68">
        <f>AK19+AL19</f>
        <v>0</v>
      </c>
      <c r="AN19" s="111" t="s">
        <v>16</v>
      </c>
      <c r="AO19" s="112" t="s">
        <v>16</v>
      </c>
      <c r="AP19" s="68">
        <v>1</v>
      </c>
      <c r="AQ19" s="68">
        <v>3</v>
      </c>
      <c r="AR19" s="68">
        <f>AP19+AQ19</f>
        <v>4</v>
      </c>
      <c r="AS19" s="111">
        <f>AP19/AR19</f>
        <v>0.25</v>
      </c>
      <c r="AT19" s="117">
        <f t="shared" si="48"/>
        <v>0.75</v>
      </c>
      <c r="AU19" s="68">
        <v>1</v>
      </c>
      <c r="AV19" s="68">
        <v>2</v>
      </c>
      <c r="AW19" s="68">
        <v>3</v>
      </c>
      <c r="AX19" s="111">
        <f>AU19/AW19</f>
        <v>0.33333333333333331</v>
      </c>
      <c r="AY19" s="117">
        <f t="shared" si="49"/>
        <v>0.66666666666666663</v>
      </c>
    </row>
    <row r="20" spans="1:51" ht="18" customHeight="1" x14ac:dyDescent="0.3">
      <c r="A20" s="34" t="s">
        <v>253</v>
      </c>
      <c r="B20" s="68">
        <v>0</v>
      </c>
      <c r="C20" s="68">
        <v>0</v>
      </c>
      <c r="D20" s="68">
        <f>B20+C20</f>
        <v>0</v>
      </c>
      <c r="E20" s="111" t="s">
        <v>16</v>
      </c>
      <c r="F20" s="112" t="s">
        <v>16</v>
      </c>
      <c r="G20" s="68">
        <v>1</v>
      </c>
      <c r="H20" s="68">
        <v>0</v>
      </c>
      <c r="I20" s="68">
        <f>G20+H20</f>
        <v>1</v>
      </c>
      <c r="J20" s="111">
        <f>G20/I20</f>
        <v>1</v>
      </c>
      <c r="K20" s="112">
        <f t="shared" si="13"/>
        <v>0</v>
      </c>
      <c r="L20" s="68">
        <v>0</v>
      </c>
      <c r="M20" s="68">
        <v>0</v>
      </c>
      <c r="N20" s="68">
        <f>L20+M20</f>
        <v>0</v>
      </c>
      <c r="O20" s="111" t="s">
        <v>16</v>
      </c>
      <c r="P20" s="112" t="s">
        <v>16</v>
      </c>
      <c r="Q20" s="68">
        <v>0</v>
      </c>
      <c r="R20" s="68">
        <v>0</v>
      </c>
      <c r="S20" s="68">
        <f t="shared" ref="S20" si="51">Q20+R20</f>
        <v>0</v>
      </c>
      <c r="T20" s="111" t="s">
        <v>16</v>
      </c>
      <c r="U20" s="112" t="s">
        <v>16</v>
      </c>
      <c r="V20" s="68">
        <v>1</v>
      </c>
      <c r="W20" s="68">
        <v>1</v>
      </c>
      <c r="X20" s="68">
        <f t="shared" ref="X20" si="52">V20+W20</f>
        <v>2</v>
      </c>
      <c r="Y20" s="111">
        <f t="shared" si="40"/>
        <v>0.5</v>
      </c>
      <c r="Z20" s="112">
        <f t="shared" si="5"/>
        <v>0.5</v>
      </c>
      <c r="AA20" s="68">
        <v>0</v>
      </c>
      <c r="AB20" s="68">
        <v>1</v>
      </c>
      <c r="AC20" s="68">
        <f t="shared" ref="AC20" si="53">AA20+AB20</f>
        <v>1</v>
      </c>
      <c r="AD20" s="111">
        <f t="shared" si="50"/>
        <v>0</v>
      </c>
      <c r="AE20" s="112">
        <f t="shared" si="1"/>
        <v>1</v>
      </c>
      <c r="AF20" s="68">
        <v>0</v>
      </c>
      <c r="AG20" s="68">
        <v>3</v>
      </c>
      <c r="AH20" s="68">
        <f t="shared" ref="AH20" si="54">AF20+AG20</f>
        <v>3</v>
      </c>
      <c r="AI20" s="111">
        <f>AF20/AH20</f>
        <v>0</v>
      </c>
      <c r="AJ20" s="112">
        <f t="shared" si="11"/>
        <v>1</v>
      </c>
      <c r="AK20" s="68">
        <v>0</v>
      </c>
      <c r="AL20" s="68">
        <v>0</v>
      </c>
      <c r="AM20" s="68">
        <f t="shared" ref="AM20" si="55">AK20+AL20</f>
        <v>0</v>
      </c>
      <c r="AN20" s="111" t="s">
        <v>16</v>
      </c>
      <c r="AO20" s="112" t="s">
        <v>16</v>
      </c>
      <c r="AP20" s="68">
        <v>0</v>
      </c>
      <c r="AQ20" s="68">
        <v>1</v>
      </c>
      <c r="AR20" s="68">
        <f t="shared" ref="AR20" si="56">AP20+AQ20</f>
        <v>1</v>
      </c>
      <c r="AS20" s="111">
        <f>AP20/AR20</f>
        <v>0</v>
      </c>
      <c r="AT20" s="117">
        <f t="shared" si="48"/>
        <v>1</v>
      </c>
      <c r="AU20" s="68">
        <v>0</v>
      </c>
      <c r="AV20" s="68">
        <v>0</v>
      </c>
      <c r="AW20" s="68">
        <v>0</v>
      </c>
      <c r="AX20" s="111" t="s">
        <v>16</v>
      </c>
      <c r="AY20" s="117" t="s">
        <v>16</v>
      </c>
    </row>
    <row r="21" spans="1:51" s="25" customFormat="1" ht="18" customHeight="1" x14ac:dyDescent="0.3">
      <c r="A21" s="34" t="s">
        <v>123</v>
      </c>
      <c r="B21" s="100">
        <f>B19+B20</f>
        <v>0</v>
      </c>
      <c r="C21" s="100">
        <f>C19+C20</f>
        <v>2</v>
      </c>
      <c r="D21" s="100">
        <f>D19+D20</f>
        <v>2</v>
      </c>
      <c r="E21" s="111">
        <f t="shared" ref="E21:E27" si="57">B21/D21</f>
        <v>0</v>
      </c>
      <c r="F21" s="112">
        <f t="shared" si="16"/>
        <v>1</v>
      </c>
      <c r="G21" s="100">
        <f>G19+G20</f>
        <v>2</v>
      </c>
      <c r="H21" s="100">
        <f>H19+H20</f>
        <v>3</v>
      </c>
      <c r="I21" s="100">
        <f>I19+I20</f>
        <v>5</v>
      </c>
      <c r="J21" s="111">
        <f>G21/I21</f>
        <v>0.4</v>
      </c>
      <c r="K21" s="112">
        <f t="shared" si="13"/>
        <v>0.6</v>
      </c>
      <c r="L21" s="100">
        <f>L19+L20</f>
        <v>1</v>
      </c>
      <c r="M21" s="100">
        <f>M19+M20</f>
        <v>2</v>
      </c>
      <c r="N21" s="100">
        <f>N19+N20</f>
        <v>3</v>
      </c>
      <c r="O21" s="111">
        <f>L21/N21</f>
        <v>0.33333333333333331</v>
      </c>
      <c r="P21" s="112">
        <f t="shared" si="18"/>
        <v>0.66666666666666663</v>
      </c>
      <c r="Q21" s="100">
        <f>Q19+Q20</f>
        <v>2</v>
      </c>
      <c r="R21" s="100">
        <f>R19+R20</f>
        <v>4</v>
      </c>
      <c r="S21" s="100">
        <f>S19+S20</f>
        <v>6</v>
      </c>
      <c r="T21" s="111">
        <f t="shared" ref="T21:T27" si="58">Q21/S21</f>
        <v>0.33333333333333331</v>
      </c>
      <c r="U21" s="112">
        <f t="shared" si="10"/>
        <v>0.66666666666666663</v>
      </c>
      <c r="V21" s="100">
        <f>V19+V20</f>
        <v>2</v>
      </c>
      <c r="W21" s="100">
        <f>W19+W20</f>
        <v>4</v>
      </c>
      <c r="X21" s="100">
        <f>X19+X20</f>
        <v>6</v>
      </c>
      <c r="Y21" s="111">
        <f t="shared" si="40"/>
        <v>0.33333333333333331</v>
      </c>
      <c r="Z21" s="112">
        <f t="shared" si="5"/>
        <v>0.66666666666666663</v>
      </c>
      <c r="AA21" s="100">
        <f>AA19+AA20</f>
        <v>1</v>
      </c>
      <c r="AB21" s="100">
        <f>AB19+AB20</f>
        <v>3</v>
      </c>
      <c r="AC21" s="100">
        <f>AC19+AC20</f>
        <v>4</v>
      </c>
      <c r="AD21" s="111">
        <f t="shared" si="50"/>
        <v>0.25</v>
      </c>
      <c r="AE21" s="112">
        <f t="shared" si="1"/>
        <v>0.75</v>
      </c>
      <c r="AF21" s="100">
        <f>AF19+AF20</f>
        <v>2</v>
      </c>
      <c r="AG21" s="100">
        <f>AG19+AG20</f>
        <v>4</v>
      </c>
      <c r="AH21" s="100">
        <f>AH19+AH20</f>
        <v>6</v>
      </c>
      <c r="AI21" s="111">
        <f>AF21/AH21</f>
        <v>0.33333333333333331</v>
      </c>
      <c r="AJ21" s="112">
        <f t="shared" si="11"/>
        <v>0.66666666666666663</v>
      </c>
      <c r="AK21" s="100">
        <f>AK19+AK20</f>
        <v>0</v>
      </c>
      <c r="AL21" s="100">
        <f>AL19+AL20</f>
        <v>0</v>
      </c>
      <c r="AM21" s="100">
        <f>AM19+AM20</f>
        <v>0</v>
      </c>
      <c r="AN21" s="111" t="s">
        <v>16</v>
      </c>
      <c r="AO21" s="112" t="s">
        <v>16</v>
      </c>
      <c r="AP21" s="100">
        <f>AP19+AP20</f>
        <v>1</v>
      </c>
      <c r="AQ21" s="100">
        <f>AQ19+AQ20</f>
        <v>4</v>
      </c>
      <c r="AR21" s="100">
        <f>AR19+AR20</f>
        <v>5</v>
      </c>
      <c r="AS21" s="111">
        <f>AP21/AR21</f>
        <v>0.2</v>
      </c>
      <c r="AT21" s="117">
        <f t="shared" si="48"/>
        <v>0.8</v>
      </c>
      <c r="AU21" s="100">
        <v>1</v>
      </c>
      <c r="AV21" s="100">
        <v>2</v>
      </c>
      <c r="AW21" s="100">
        <v>3</v>
      </c>
      <c r="AX21" s="111">
        <f>AU21/AW21</f>
        <v>0.33333333333333331</v>
      </c>
      <c r="AY21" s="117">
        <f t="shared" ref="AY21" si="59">AV21/AW21</f>
        <v>0.66666666666666663</v>
      </c>
    </row>
    <row r="22" spans="1:51" ht="18" customHeight="1" x14ac:dyDescent="0.3">
      <c r="A22" s="34" t="s">
        <v>255</v>
      </c>
      <c r="B22" s="68">
        <v>1</v>
      </c>
      <c r="C22" s="68">
        <v>2</v>
      </c>
      <c r="D22" s="68">
        <f>B22+C22</f>
        <v>3</v>
      </c>
      <c r="E22" s="111">
        <f t="shared" si="57"/>
        <v>0.33333333333333331</v>
      </c>
      <c r="F22" s="112">
        <f t="shared" si="16"/>
        <v>0.66666666666666663</v>
      </c>
      <c r="G22" s="68">
        <v>1</v>
      </c>
      <c r="H22" s="68">
        <v>2</v>
      </c>
      <c r="I22" s="68">
        <f>G22+H22</f>
        <v>3</v>
      </c>
      <c r="J22" s="111">
        <f>G22/I22</f>
        <v>0.33333333333333331</v>
      </c>
      <c r="K22" s="112">
        <f t="shared" si="13"/>
        <v>0.66666666666666663</v>
      </c>
      <c r="L22" s="68">
        <v>1</v>
      </c>
      <c r="M22" s="68">
        <v>5</v>
      </c>
      <c r="N22" s="68">
        <f>L22+M22</f>
        <v>6</v>
      </c>
      <c r="O22" s="111">
        <f>L22/N22</f>
        <v>0.16666666666666666</v>
      </c>
      <c r="P22" s="112">
        <f t="shared" si="18"/>
        <v>0.83333333333333337</v>
      </c>
      <c r="Q22" s="68">
        <v>0</v>
      </c>
      <c r="R22" s="68">
        <v>4</v>
      </c>
      <c r="S22" s="68">
        <f>Q22+R22</f>
        <v>4</v>
      </c>
      <c r="T22" s="111">
        <f t="shared" si="58"/>
        <v>0</v>
      </c>
      <c r="U22" s="112">
        <f t="shared" si="10"/>
        <v>1</v>
      </c>
      <c r="V22" s="68">
        <v>0</v>
      </c>
      <c r="W22" s="68">
        <v>2</v>
      </c>
      <c r="X22" s="68">
        <f>V22+W22</f>
        <v>2</v>
      </c>
      <c r="Y22" s="111">
        <f t="shared" si="40"/>
        <v>0</v>
      </c>
      <c r="Z22" s="112">
        <f t="shared" si="5"/>
        <v>1</v>
      </c>
      <c r="AA22" s="68">
        <v>0</v>
      </c>
      <c r="AB22" s="68">
        <v>1</v>
      </c>
      <c r="AC22" s="68">
        <f>AA22+AB22</f>
        <v>1</v>
      </c>
      <c r="AD22" s="111">
        <f t="shared" si="50"/>
        <v>0</v>
      </c>
      <c r="AE22" s="112">
        <f t="shared" si="1"/>
        <v>1</v>
      </c>
      <c r="AF22" s="68">
        <v>0</v>
      </c>
      <c r="AG22" s="68">
        <v>2</v>
      </c>
      <c r="AH22" s="68">
        <f>AF22+AG22</f>
        <v>2</v>
      </c>
      <c r="AI22" s="111">
        <f>AF22/AH22</f>
        <v>0</v>
      </c>
      <c r="AJ22" s="112">
        <f t="shared" si="11"/>
        <v>1</v>
      </c>
      <c r="AK22" s="68">
        <v>2</v>
      </c>
      <c r="AL22" s="68">
        <v>3</v>
      </c>
      <c r="AM22" s="68">
        <f>AK22+AL22</f>
        <v>5</v>
      </c>
      <c r="AN22" s="111">
        <f t="shared" ref="AN22:AN27" si="60">AK22/AM22</f>
        <v>0.4</v>
      </c>
      <c r="AO22" s="112">
        <f t="shared" si="14"/>
        <v>0.6</v>
      </c>
      <c r="AP22" s="68">
        <v>0</v>
      </c>
      <c r="AQ22" s="68">
        <v>3</v>
      </c>
      <c r="AR22" s="68">
        <f>AP22+AQ22</f>
        <v>3</v>
      </c>
      <c r="AS22" s="111">
        <f t="shared" ref="AS22:AS27" si="61">AP22/AR22</f>
        <v>0</v>
      </c>
      <c r="AT22" s="117">
        <f t="shared" si="48"/>
        <v>1</v>
      </c>
      <c r="AU22" s="68">
        <v>1</v>
      </c>
      <c r="AV22" s="68">
        <v>2</v>
      </c>
      <c r="AW22" s="68">
        <v>3</v>
      </c>
      <c r="AX22" s="111">
        <f t="shared" ref="AX22:AX27" si="62">AU22/AW22</f>
        <v>0.33333333333333331</v>
      </c>
      <c r="AY22" s="117">
        <f t="shared" si="33"/>
        <v>0.66666666666666663</v>
      </c>
    </row>
    <row r="23" spans="1:51" ht="18" customHeight="1" x14ac:dyDescent="0.3">
      <c r="A23" s="34" t="s">
        <v>256</v>
      </c>
      <c r="B23" s="68">
        <v>0</v>
      </c>
      <c r="C23" s="68">
        <v>1</v>
      </c>
      <c r="D23" s="68">
        <f>B23+C23</f>
        <v>1</v>
      </c>
      <c r="E23" s="111">
        <f t="shared" si="57"/>
        <v>0</v>
      </c>
      <c r="F23" s="112">
        <f t="shared" si="16"/>
        <v>1</v>
      </c>
      <c r="G23" s="68">
        <v>0</v>
      </c>
      <c r="H23" s="68">
        <v>0</v>
      </c>
      <c r="I23" s="68">
        <f>G23+H23</f>
        <v>0</v>
      </c>
      <c r="J23" s="111" t="s">
        <v>16</v>
      </c>
      <c r="K23" s="112" t="s">
        <v>16</v>
      </c>
      <c r="L23" s="68">
        <v>0</v>
      </c>
      <c r="M23" s="68">
        <v>0</v>
      </c>
      <c r="N23" s="68">
        <f>L23+M23</f>
        <v>0</v>
      </c>
      <c r="O23" s="111" t="s">
        <v>16</v>
      </c>
      <c r="P23" s="112" t="s">
        <v>16</v>
      </c>
      <c r="Q23" s="68">
        <v>0</v>
      </c>
      <c r="R23" s="68">
        <v>1</v>
      </c>
      <c r="S23" s="68">
        <f t="shared" ref="S23" si="63">Q23+R23</f>
        <v>1</v>
      </c>
      <c r="T23" s="111">
        <f t="shared" si="58"/>
        <v>0</v>
      </c>
      <c r="U23" s="112">
        <f t="shared" si="10"/>
        <v>1</v>
      </c>
      <c r="V23" s="68">
        <v>0</v>
      </c>
      <c r="W23" s="68">
        <v>0</v>
      </c>
      <c r="X23" s="68">
        <f t="shared" ref="X23" si="64">V23+W23</f>
        <v>0</v>
      </c>
      <c r="Y23" s="111" t="s">
        <v>16</v>
      </c>
      <c r="Z23" s="112" t="s">
        <v>16</v>
      </c>
      <c r="AA23" s="68">
        <v>1</v>
      </c>
      <c r="AB23" s="68">
        <v>0</v>
      </c>
      <c r="AC23" s="68">
        <f t="shared" ref="AC23" si="65">AA23+AB23</f>
        <v>1</v>
      </c>
      <c r="AD23" s="111">
        <f t="shared" si="50"/>
        <v>1</v>
      </c>
      <c r="AE23" s="112">
        <f t="shared" si="1"/>
        <v>0</v>
      </c>
      <c r="AF23" s="68">
        <v>0</v>
      </c>
      <c r="AG23" s="68">
        <v>0</v>
      </c>
      <c r="AH23" s="68">
        <f t="shared" ref="AH23" si="66">AF23+AG23</f>
        <v>0</v>
      </c>
      <c r="AI23" s="111" t="s">
        <v>16</v>
      </c>
      <c r="AJ23" s="112" t="s">
        <v>16</v>
      </c>
      <c r="AK23" s="68">
        <v>0</v>
      </c>
      <c r="AL23" s="68">
        <v>1</v>
      </c>
      <c r="AM23" s="68">
        <f t="shared" ref="AM23" si="67">AK23+AL23</f>
        <v>1</v>
      </c>
      <c r="AN23" s="111">
        <f t="shared" si="60"/>
        <v>0</v>
      </c>
      <c r="AO23" s="112">
        <f t="shared" si="14"/>
        <v>1</v>
      </c>
      <c r="AP23" s="68">
        <v>1</v>
      </c>
      <c r="AQ23" s="68">
        <v>0</v>
      </c>
      <c r="AR23" s="68">
        <f t="shared" ref="AR23" si="68">AP23+AQ23</f>
        <v>1</v>
      </c>
      <c r="AS23" s="111">
        <f t="shared" si="61"/>
        <v>1</v>
      </c>
      <c r="AT23" s="117">
        <f t="shared" si="48"/>
        <v>0</v>
      </c>
      <c r="AU23" s="68">
        <v>0</v>
      </c>
      <c r="AV23" s="68">
        <v>0</v>
      </c>
      <c r="AW23" s="68">
        <v>0</v>
      </c>
      <c r="AX23" s="111" t="s">
        <v>16</v>
      </c>
      <c r="AY23" s="117" t="s">
        <v>16</v>
      </c>
    </row>
    <row r="24" spans="1:51" s="25" customFormat="1" ht="18" customHeight="1" x14ac:dyDescent="0.3">
      <c r="A24" s="34" t="s">
        <v>128</v>
      </c>
      <c r="B24" s="100">
        <f>B22+B23</f>
        <v>1</v>
      </c>
      <c r="C24" s="100">
        <f>C22+C23</f>
        <v>3</v>
      </c>
      <c r="D24" s="100">
        <f>D22+D23</f>
        <v>4</v>
      </c>
      <c r="E24" s="111">
        <f t="shared" si="57"/>
        <v>0.25</v>
      </c>
      <c r="F24" s="112">
        <f t="shared" si="16"/>
        <v>0.75</v>
      </c>
      <c r="G24" s="100">
        <f>G22+G23</f>
        <v>1</v>
      </c>
      <c r="H24" s="100">
        <f>H22+H23</f>
        <v>2</v>
      </c>
      <c r="I24" s="100">
        <f>I22+I23</f>
        <v>3</v>
      </c>
      <c r="J24" s="111">
        <f>G24/I24</f>
        <v>0.33333333333333331</v>
      </c>
      <c r="K24" s="112">
        <f t="shared" si="13"/>
        <v>0.66666666666666663</v>
      </c>
      <c r="L24" s="100">
        <f>L22+L23</f>
        <v>1</v>
      </c>
      <c r="M24" s="100">
        <f>M22+M23</f>
        <v>5</v>
      </c>
      <c r="N24" s="100">
        <f>N22+N23</f>
        <v>6</v>
      </c>
      <c r="O24" s="111">
        <f>L24/N24</f>
        <v>0.16666666666666666</v>
      </c>
      <c r="P24" s="112">
        <f t="shared" si="18"/>
        <v>0.83333333333333337</v>
      </c>
      <c r="Q24" s="100">
        <f>Q22+Q23</f>
        <v>0</v>
      </c>
      <c r="R24" s="100">
        <f>R22+R23</f>
        <v>5</v>
      </c>
      <c r="S24" s="100">
        <f>S22+S23</f>
        <v>5</v>
      </c>
      <c r="T24" s="111">
        <f t="shared" si="58"/>
        <v>0</v>
      </c>
      <c r="U24" s="112">
        <f t="shared" si="10"/>
        <v>1</v>
      </c>
      <c r="V24" s="100">
        <f>V22+V23</f>
        <v>0</v>
      </c>
      <c r="W24" s="100">
        <f>W22+W23</f>
        <v>2</v>
      </c>
      <c r="X24" s="100">
        <f>X22+X23</f>
        <v>2</v>
      </c>
      <c r="Y24" s="111">
        <f>V24/X24</f>
        <v>0</v>
      </c>
      <c r="Z24" s="112">
        <f t="shared" si="5"/>
        <v>1</v>
      </c>
      <c r="AA24" s="100">
        <f>AA22+AA23</f>
        <v>1</v>
      </c>
      <c r="AB24" s="100">
        <f>AB22+AB23</f>
        <v>1</v>
      </c>
      <c r="AC24" s="100">
        <f>AC22+AC23</f>
        <v>2</v>
      </c>
      <c r="AD24" s="111">
        <f t="shared" si="50"/>
        <v>0.5</v>
      </c>
      <c r="AE24" s="112">
        <f t="shared" si="1"/>
        <v>0.5</v>
      </c>
      <c r="AF24" s="100">
        <f>AF22+AF23</f>
        <v>0</v>
      </c>
      <c r="AG24" s="100">
        <f>AG22+AG23</f>
        <v>2</v>
      </c>
      <c r="AH24" s="100">
        <f>AH22+AH23</f>
        <v>2</v>
      </c>
      <c r="AI24" s="111">
        <f>AF24/AH24</f>
        <v>0</v>
      </c>
      <c r="AJ24" s="112">
        <f t="shared" si="11"/>
        <v>1</v>
      </c>
      <c r="AK24" s="100">
        <f>AK22+AK23</f>
        <v>2</v>
      </c>
      <c r="AL24" s="100">
        <f>AL22+AL23</f>
        <v>4</v>
      </c>
      <c r="AM24" s="100">
        <f>AM22+AM23</f>
        <v>6</v>
      </c>
      <c r="AN24" s="111">
        <f t="shared" si="60"/>
        <v>0.33333333333333331</v>
      </c>
      <c r="AO24" s="112">
        <f t="shared" si="14"/>
        <v>0.66666666666666663</v>
      </c>
      <c r="AP24" s="100">
        <f>AP22+AP23</f>
        <v>1</v>
      </c>
      <c r="AQ24" s="100">
        <f>AQ22+AQ23</f>
        <v>3</v>
      </c>
      <c r="AR24" s="100">
        <f>AR22+AR23</f>
        <v>4</v>
      </c>
      <c r="AS24" s="111">
        <f t="shared" si="61"/>
        <v>0.25</v>
      </c>
      <c r="AT24" s="117">
        <f t="shared" si="48"/>
        <v>0.75</v>
      </c>
      <c r="AU24" s="100">
        <v>1</v>
      </c>
      <c r="AV24" s="100">
        <v>2</v>
      </c>
      <c r="AW24" s="100">
        <v>3</v>
      </c>
      <c r="AX24" s="111">
        <f t="shared" si="62"/>
        <v>0.33333333333333331</v>
      </c>
      <c r="AY24" s="117">
        <f t="shared" si="33"/>
        <v>0.66666666666666663</v>
      </c>
    </row>
    <row r="25" spans="1:51" ht="18" customHeight="1" x14ac:dyDescent="0.3">
      <c r="A25" s="34" t="s">
        <v>261</v>
      </c>
      <c r="B25" s="68">
        <f t="shared" ref="B25:D27" si="69">SUM(B4+B7+B10+B13+B16+B19+B22)</f>
        <v>2</v>
      </c>
      <c r="C25" s="68">
        <f t="shared" si="69"/>
        <v>9</v>
      </c>
      <c r="D25" s="68">
        <f t="shared" si="69"/>
        <v>11</v>
      </c>
      <c r="E25" s="111">
        <f t="shared" si="57"/>
        <v>0.18181818181818182</v>
      </c>
      <c r="F25" s="112">
        <f t="shared" si="16"/>
        <v>0.81818181818181823</v>
      </c>
      <c r="G25" s="68">
        <f t="shared" ref="G25:I27" si="70">SUM(G4+G7+G10+G13+G16+G19+G22)</f>
        <v>2</v>
      </c>
      <c r="H25" s="68">
        <f t="shared" si="70"/>
        <v>10</v>
      </c>
      <c r="I25" s="68">
        <f t="shared" si="70"/>
        <v>12</v>
      </c>
      <c r="J25" s="111">
        <f>G25/I25</f>
        <v>0.16666666666666666</v>
      </c>
      <c r="K25" s="112">
        <f t="shared" si="13"/>
        <v>0.83333333333333337</v>
      </c>
      <c r="L25" s="68">
        <f t="shared" ref="L25:N27" si="71">SUM(L4+L7+L10+L13+L16+L19+L22)</f>
        <v>2</v>
      </c>
      <c r="M25" s="68">
        <f t="shared" si="71"/>
        <v>10</v>
      </c>
      <c r="N25" s="68">
        <f t="shared" si="71"/>
        <v>12</v>
      </c>
      <c r="O25" s="111">
        <f>L25/N25</f>
        <v>0.16666666666666666</v>
      </c>
      <c r="P25" s="112">
        <f t="shared" si="18"/>
        <v>0.83333333333333337</v>
      </c>
      <c r="Q25" s="68">
        <f t="shared" ref="Q25:S27" si="72">SUM(Q4+Q7+Q10+Q13+Q16+Q19+Q22)</f>
        <v>2</v>
      </c>
      <c r="R25" s="68">
        <f t="shared" si="72"/>
        <v>13</v>
      </c>
      <c r="S25" s="68">
        <f t="shared" si="72"/>
        <v>15</v>
      </c>
      <c r="T25" s="111">
        <f t="shared" si="58"/>
        <v>0.13333333333333333</v>
      </c>
      <c r="U25" s="112">
        <f t="shared" si="10"/>
        <v>0.8666666666666667</v>
      </c>
      <c r="V25" s="68">
        <f t="shared" ref="V25:X27" si="73">SUM(V4+V7+V10+V13+V16+V19+V22)</f>
        <v>3</v>
      </c>
      <c r="W25" s="68">
        <f t="shared" si="73"/>
        <v>9</v>
      </c>
      <c r="X25" s="68">
        <f t="shared" si="73"/>
        <v>12</v>
      </c>
      <c r="Y25" s="111">
        <f>V25/X25</f>
        <v>0.25</v>
      </c>
      <c r="Z25" s="112">
        <f t="shared" si="5"/>
        <v>0.75</v>
      </c>
      <c r="AA25" s="68">
        <f t="shared" ref="AA25:AC27" si="74">SUM(AA4+AA7+AA10+AA13+AA16+AA19+AA22)</f>
        <v>3</v>
      </c>
      <c r="AB25" s="68">
        <f t="shared" si="74"/>
        <v>5</v>
      </c>
      <c r="AC25" s="68">
        <f t="shared" si="74"/>
        <v>8</v>
      </c>
      <c r="AD25" s="111">
        <f t="shared" si="50"/>
        <v>0.375</v>
      </c>
      <c r="AE25" s="112">
        <f t="shared" si="1"/>
        <v>0.625</v>
      </c>
      <c r="AF25" s="68">
        <f t="shared" ref="AF25:AH27" si="75">SUM(AF4+AF7+AF10+AF13+AF16+AF19+AF22)</f>
        <v>3</v>
      </c>
      <c r="AG25" s="68">
        <f t="shared" si="75"/>
        <v>8</v>
      </c>
      <c r="AH25" s="68">
        <f t="shared" si="75"/>
        <v>11</v>
      </c>
      <c r="AI25" s="111">
        <f>AF25/AH25</f>
        <v>0.27272727272727271</v>
      </c>
      <c r="AJ25" s="112">
        <f t="shared" si="11"/>
        <v>0.72727272727272729</v>
      </c>
      <c r="AK25" s="68">
        <f t="shared" ref="AK25:AM27" si="76">SUM(AK4+AK7+AK10+AK13+AK16+AK19+AK22)</f>
        <v>2</v>
      </c>
      <c r="AL25" s="68">
        <f t="shared" si="76"/>
        <v>10</v>
      </c>
      <c r="AM25" s="68">
        <f t="shared" si="76"/>
        <v>12</v>
      </c>
      <c r="AN25" s="111">
        <f t="shared" si="60"/>
        <v>0.16666666666666666</v>
      </c>
      <c r="AO25" s="112">
        <f t="shared" si="14"/>
        <v>0.83333333333333337</v>
      </c>
      <c r="AP25" s="68">
        <f t="shared" ref="AP25:AR25" si="77">SUM(AP4+AP7+AP10+AP13+AP16+AP19+AP22)</f>
        <v>4</v>
      </c>
      <c r="AQ25" s="68">
        <f t="shared" si="77"/>
        <v>23</v>
      </c>
      <c r="AR25" s="68">
        <f t="shared" si="77"/>
        <v>27</v>
      </c>
      <c r="AS25" s="111">
        <f t="shared" si="61"/>
        <v>0.14814814814814814</v>
      </c>
      <c r="AT25" s="117">
        <f t="shared" si="48"/>
        <v>0.85185185185185186</v>
      </c>
      <c r="AU25" s="68">
        <v>5</v>
      </c>
      <c r="AV25" s="68">
        <v>10</v>
      </c>
      <c r="AW25" s="68">
        <v>15</v>
      </c>
      <c r="AX25" s="111">
        <f t="shared" si="62"/>
        <v>0.33333333333333331</v>
      </c>
      <c r="AY25" s="117">
        <f t="shared" si="33"/>
        <v>0.66666666666666663</v>
      </c>
    </row>
    <row r="26" spans="1:51" ht="18" customHeight="1" x14ac:dyDescent="0.3">
      <c r="A26" s="34" t="s">
        <v>262</v>
      </c>
      <c r="B26" s="68">
        <f t="shared" si="69"/>
        <v>0</v>
      </c>
      <c r="C26" s="68">
        <f t="shared" si="69"/>
        <v>4</v>
      </c>
      <c r="D26" s="68">
        <f t="shared" si="69"/>
        <v>4</v>
      </c>
      <c r="E26" s="111">
        <f t="shared" si="57"/>
        <v>0</v>
      </c>
      <c r="F26" s="112">
        <f t="shared" si="16"/>
        <v>1</v>
      </c>
      <c r="G26" s="68">
        <f t="shared" si="70"/>
        <v>1</v>
      </c>
      <c r="H26" s="68">
        <f t="shared" si="70"/>
        <v>4</v>
      </c>
      <c r="I26" s="68">
        <f t="shared" si="70"/>
        <v>5</v>
      </c>
      <c r="J26" s="111">
        <f>G26/I26</f>
        <v>0.2</v>
      </c>
      <c r="K26" s="112">
        <f t="shared" si="13"/>
        <v>0.8</v>
      </c>
      <c r="L26" s="68">
        <f t="shared" si="71"/>
        <v>1</v>
      </c>
      <c r="M26" s="68">
        <f t="shared" si="71"/>
        <v>2</v>
      </c>
      <c r="N26" s="68">
        <f t="shared" si="71"/>
        <v>3</v>
      </c>
      <c r="O26" s="111">
        <f>L26/N26</f>
        <v>0.33333333333333331</v>
      </c>
      <c r="P26" s="112">
        <f t="shared" si="18"/>
        <v>0.66666666666666663</v>
      </c>
      <c r="Q26" s="68">
        <f t="shared" si="72"/>
        <v>1</v>
      </c>
      <c r="R26" s="68">
        <f t="shared" si="72"/>
        <v>2</v>
      </c>
      <c r="S26" s="68">
        <f t="shared" si="72"/>
        <v>3</v>
      </c>
      <c r="T26" s="111">
        <f t="shared" si="58"/>
        <v>0.33333333333333331</v>
      </c>
      <c r="U26" s="112">
        <f t="shared" si="10"/>
        <v>0.66666666666666663</v>
      </c>
      <c r="V26" s="68">
        <f t="shared" si="73"/>
        <v>2</v>
      </c>
      <c r="W26" s="68">
        <f t="shared" si="73"/>
        <v>2</v>
      </c>
      <c r="X26" s="68">
        <f t="shared" si="73"/>
        <v>4</v>
      </c>
      <c r="Y26" s="111">
        <f>V26/X26</f>
        <v>0.5</v>
      </c>
      <c r="Z26" s="112">
        <f t="shared" si="5"/>
        <v>0.5</v>
      </c>
      <c r="AA26" s="68">
        <f t="shared" si="74"/>
        <v>2</v>
      </c>
      <c r="AB26" s="68">
        <f t="shared" si="74"/>
        <v>1</v>
      </c>
      <c r="AC26" s="68">
        <f t="shared" si="74"/>
        <v>3</v>
      </c>
      <c r="AD26" s="111">
        <f t="shared" si="50"/>
        <v>0.66666666666666663</v>
      </c>
      <c r="AE26" s="112">
        <f t="shared" si="1"/>
        <v>0.33333333333333331</v>
      </c>
      <c r="AF26" s="68">
        <f t="shared" si="75"/>
        <v>1</v>
      </c>
      <c r="AG26" s="68">
        <f t="shared" si="75"/>
        <v>3</v>
      </c>
      <c r="AH26" s="68">
        <f t="shared" si="75"/>
        <v>4</v>
      </c>
      <c r="AI26" s="111">
        <f>AF26/AH26</f>
        <v>0.25</v>
      </c>
      <c r="AJ26" s="112">
        <f t="shared" si="11"/>
        <v>0.75</v>
      </c>
      <c r="AK26" s="68">
        <f t="shared" si="76"/>
        <v>1</v>
      </c>
      <c r="AL26" s="68">
        <f t="shared" si="76"/>
        <v>3</v>
      </c>
      <c r="AM26" s="68">
        <f t="shared" si="76"/>
        <v>4</v>
      </c>
      <c r="AN26" s="111">
        <f t="shared" si="60"/>
        <v>0.25</v>
      </c>
      <c r="AO26" s="112">
        <f t="shared" si="14"/>
        <v>0.75</v>
      </c>
      <c r="AP26" s="68">
        <f t="shared" ref="AP26:AR26" si="78">SUM(AP5+AP8+AP11+AP14+AP17+AP20+AP23)</f>
        <v>1</v>
      </c>
      <c r="AQ26" s="68">
        <f t="shared" si="78"/>
        <v>3</v>
      </c>
      <c r="AR26" s="68">
        <f t="shared" si="78"/>
        <v>4</v>
      </c>
      <c r="AS26" s="111">
        <f t="shared" si="61"/>
        <v>0.25</v>
      </c>
      <c r="AT26" s="117">
        <f t="shared" si="48"/>
        <v>0.75</v>
      </c>
      <c r="AU26" s="68">
        <v>1</v>
      </c>
      <c r="AV26" s="68">
        <v>1</v>
      </c>
      <c r="AW26" s="68">
        <v>2</v>
      </c>
      <c r="AX26" s="111">
        <f t="shared" si="62"/>
        <v>0.5</v>
      </c>
      <c r="AY26" s="117">
        <f t="shared" si="33"/>
        <v>0.5</v>
      </c>
    </row>
    <row r="27" spans="1:51" s="25" customFormat="1" ht="18" customHeight="1" x14ac:dyDescent="0.3">
      <c r="A27" s="119" t="s">
        <v>133</v>
      </c>
      <c r="B27" s="120">
        <f t="shared" si="69"/>
        <v>2</v>
      </c>
      <c r="C27" s="120">
        <f t="shared" si="69"/>
        <v>13</v>
      </c>
      <c r="D27" s="120">
        <f t="shared" si="69"/>
        <v>15</v>
      </c>
      <c r="E27" s="121">
        <f t="shared" si="57"/>
        <v>0.13333333333333333</v>
      </c>
      <c r="F27" s="59">
        <f t="shared" si="16"/>
        <v>0.8666666666666667</v>
      </c>
      <c r="G27" s="120">
        <f t="shared" si="70"/>
        <v>3</v>
      </c>
      <c r="H27" s="120">
        <f t="shared" si="70"/>
        <v>14</v>
      </c>
      <c r="I27" s="120">
        <f t="shared" si="70"/>
        <v>17</v>
      </c>
      <c r="J27" s="121">
        <f>G27/I27</f>
        <v>0.17647058823529413</v>
      </c>
      <c r="K27" s="59">
        <f t="shared" si="13"/>
        <v>0.82352941176470584</v>
      </c>
      <c r="L27" s="120">
        <f t="shared" si="71"/>
        <v>3</v>
      </c>
      <c r="M27" s="120">
        <f t="shared" si="71"/>
        <v>12</v>
      </c>
      <c r="N27" s="120">
        <f t="shared" si="71"/>
        <v>15</v>
      </c>
      <c r="O27" s="121">
        <f>L27/N27</f>
        <v>0.2</v>
      </c>
      <c r="P27" s="59">
        <f t="shared" si="18"/>
        <v>0.8</v>
      </c>
      <c r="Q27" s="120">
        <f t="shared" si="72"/>
        <v>3</v>
      </c>
      <c r="R27" s="120">
        <f t="shared" si="72"/>
        <v>15</v>
      </c>
      <c r="S27" s="120">
        <f t="shared" si="72"/>
        <v>18</v>
      </c>
      <c r="T27" s="121">
        <f t="shared" si="58"/>
        <v>0.16666666666666666</v>
      </c>
      <c r="U27" s="59">
        <f t="shared" si="10"/>
        <v>0.83333333333333337</v>
      </c>
      <c r="V27" s="120">
        <f t="shared" si="73"/>
        <v>5</v>
      </c>
      <c r="W27" s="120">
        <f t="shared" si="73"/>
        <v>11</v>
      </c>
      <c r="X27" s="120">
        <f t="shared" si="73"/>
        <v>16</v>
      </c>
      <c r="Y27" s="121">
        <f>V27/X27</f>
        <v>0.3125</v>
      </c>
      <c r="Z27" s="59">
        <f t="shared" si="5"/>
        <v>0.6875</v>
      </c>
      <c r="AA27" s="120">
        <f t="shared" si="74"/>
        <v>5</v>
      </c>
      <c r="AB27" s="120">
        <f t="shared" si="74"/>
        <v>6</v>
      </c>
      <c r="AC27" s="120">
        <f t="shared" si="74"/>
        <v>11</v>
      </c>
      <c r="AD27" s="121">
        <f t="shared" si="50"/>
        <v>0.45454545454545453</v>
      </c>
      <c r="AE27" s="59">
        <f t="shared" si="1"/>
        <v>0.54545454545454541</v>
      </c>
      <c r="AF27" s="120">
        <f t="shared" si="75"/>
        <v>4</v>
      </c>
      <c r="AG27" s="120">
        <f t="shared" si="75"/>
        <v>11</v>
      </c>
      <c r="AH27" s="120">
        <f t="shared" si="75"/>
        <v>15</v>
      </c>
      <c r="AI27" s="121">
        <f>AF27/AH27</f>
        <v>0.26666666666666666</v>
      </c>
      <c r="AJ27" s="59">
        <f t="shared" si="11"/>
        <v>0.73333333333333328</v>
      </c>
      <c r="AK27" s="120">
        <f t="shared" si="76"/>
        <v>3</v>
      </c>
      <c r="AL27" s="120">
        <f t="shared" si="76"/>
        <v>13</v>
      </c>
      <c r="AM27" s="120">
        <f t="shared" si="76"/>
        <v>16</v>
      </c>
      <c r="AN27" s="121">
        <f t="shared" si="60"/>
        <v>0.1875</v>
      </c>
      <c r="AO27" s="59">
        <f t="shared" si="14"/>
        <v>0.8125</v>
      </c>
      <c r="AP27" s="120">
        <f t="shared" ref="AP27:AR27" si="79">SUM(AP6+AP9+AP12+AP15+AP18+AP21+AP24)</f>
        <v>5</v>
      </c>
      <c r="AQ27" s="120">
        <f t="shared" si="79"/>
        <v>26</v>
      </c>
      <c r="AR27" s="120">
        <f t="shared" si="79"/>
        <v>31</v>
      </c>
      <c r="AS27" s="121">
        <f t="shared" si="61"/>
        <v>0.16129032258064516</v>
      </c>
      <c r="AT27" s="73">
        <f t="shared" si="48"/>
        <v>0.83870967741935487</v>
      </c>
      <c r="AU27" s="120">
        <v>6</v>
      </c>
      <c r="AV27" s="120">
        <v>11</v>
      </c>
      <c r="AW27" s="120">
        <v>17</v>
      </c>
      <c r="AX27" s="121">
        <f t="shared" si="62"/>
        <v>0.35294117647058826</v>
      </c>
      <c r="AY27" s="73">
        <f t="shared" si="33"/>
        <v>0.6470588235294118</v>
      </c>
    </row>
    <row r="29" spans="1:51" ht="16" customHeight="1" x14ac:dyDescent="0.3">
      <c r="A29" s="25"/>
    </row>
    <row r="30" spans="1:51" ht="16" customHeight="1" x14ac:dyDescent="0.3">
      <c r="A30" s="25"/>
    </row>
    <row r="31" spans="1:51" x14ac:dyDescent="0.3">
      <c r="A31" s="35"/>
    </row>
  </sheetData>
  <pageMargins left="0.75" right="0.75" top="1" bottom="1" header="0.51180555555555496" footer="0.51180555555555496"/>
  <pageSetup paperSize="9" scale="43" firstPageNumber="0" orientation="portrait" r:id="rId1"/>
  <ignoredErrors>
    <ignoredError sqref="B6:D27 AR6:AR27" formula="1"/>
    <ignoredError sqref="E6:AO27 AX13:AY13 AX24:AY27 AX21:AY22 AX15:AY19" formula="1" calculatedColumn="1"/>
    <ignoredError sqref="E4:AO5 AX7:AY10 AX14:AY14 AX20:AY20 AX23:AY23" calculatedColumn="1"/>
  </ignoredErrors>
  <tableParts count="1">
    <tablePart r:id="rId2"/>
  </tablePart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A1FFB-998F-4D3C-A071-5632FC5DCD51}">
  <sheetPr>
    <pageSetUpPr fitToPage="1"/>
  </sheetPr>
  <dimension ref="A1:BE40"/>
  <sheetViews>
    <sheetView tabSelected="1" zoomScaleNormal="100" workbookViewId="0"/>
  </sheetViews>
  <sheetFormatPr baseColWidth="10" defaultColWidth="11" defaultRowHeight="16" x14ac:dyDescent="0.4"/>
  <cols>
    <col min="1" max="57" width="12.58203125" style="46" customWidth="1"/>
    <col min="58" max="16384" width="11" style="46"/>
  </cols>
  <sheetData>
    <row r="1" spans="1:57" s="11" customFormat="1" ht="30.65" customHeight="1" x14ac:dyDescent="0.35">
      <c r="A1" s="10" t="s">
        <v>437</v>
      </c>
    </row>
    <row r="2" spans="1:57" s="5" customFormat="1" ht="23.5" customHeight="1" x14ac:dyDescent="0.35">
      <c r="A2" s="5" t="s">
        <v>13</v>
      </c>
    </row>
    <row r="3" spans="1:57" ht="18" customHeight="1" x14ac:dyDescent="0.4">
      <c r="A3" s="65" t="s">
        <v>387</v>
      </c>
      <c r="B3" s="78" t="s">
        <v>320</v>
      </c>
      <c r="C3" s="78" t="s">
        <v>321</v>
      </c>
      <c r="D3" s="78" t="s">
        <v>322</v>
      </c>
      <c r="E3" s="78" t="s">
        <v>177</v>
      </c>
      <c r="F3" s="78" t="s">
        <v>323</v>
      </c>
      <c r="G3" s="78" t="s">
        <v>324</v>
      </c>
      <c r="H3" s="78" t="s">
        <v>325</v>
      </c>
      <c r="I3" s="78" t="s">
        <v>326</v>
      </c>
      <c r="J3" s="78" t="s">
        <v>327</v>
      </c>
      <c r="K3" s="78" t="s">
        <v>328</v>
      </c>
      <c r="L3" s="78" t="s">
        <v>182</v>
      </c>
      <c r="M3" s="78" t="s">
        <v>329</v>
      </c>
      <c r="N3" s="78" t="s">
        <v>330</v>
      </c>
      <c r="O3" s="78" t="s">
        <v>331</v>
      </c>
      <c r="P3" s="78" t="s">
        <v>332</v>
      </c>
      <c r="Q3" s="78" t="s">
        <v>333</v>
      </c>
      <c r="R3" s="78" t="s">
        <v>334</v>
      </c>
      <c r="S3" s="78" t="s">
        <v>187</v>
      </c>
      <c r="T3" s="78" t="s">
        <v>335</v>
      </c>
      <c r="U3" s="78" t="s">
        <v>336</v>
      </c>
      <c r="V3" s="78" t="s">
        <v>337</v>
      </c>
      <c r="W3" s="78" t="s">
        <v>338</v>
      </c>
      <c r="X3" s="78" t="s">
        <v>339</v>
      </c>
      <c r="Y3" s="78" t="s">
        <v>340</v>
      </c>
      <c r="Z3" s="78" t="s">
        <v>192</v>
      </c>
      <c r="AA3" s="78" t="s">
        <v>341</v>
      </c>
      <c r="AB3" s="78" t="s">
        <v>342</v>
      </c>
      <c r="AC3" s="78" t="s">
        <v>343</v>
      </c>
      <c r="AD3" s="78" t="s">
        <v>344</v>
      </c>
      <c r="AE3" s="78" t="s">
        <v>347</v>
      </c>
      <c r="AF3" s="78" t="s">
        <v>346</v>
      </c>
      <c r="AG3" s="78" t="s">
        <v>197</v>
      </c>
      <c r="AH3" s="78" t="s">
        <v>348</v>
      </c>
      <c r="AI3" s="78" t="s">
        <v>349</v>
      </c>
      <c r="AJ3" s="78" t="s">
        <v>350</v>
      </c>
      <c r="AK3" s="78" t="s">
        <v>351</v>
      </c>
      <c r="AL3" s="78" t="s">
        <v>345</v>
      </c>
      <c r="AM3" s="78" t="s">
        <v>352</v>
      </c>
      <c r="AN3" s="78" t="s">
        <v>202</v>
      </c>
      <c r="AO3" s="78" t="s">
        <v>353</v>
      </c>
      <c r="AP3" s="78" t="s">
        <v>354</v>
      </c>
      <c r="AQ3" s="78" t="s">
        <v>355</v>
      </c>
      <c r="AR3" s="78" t="s">
        <v>356</v>
      </c>
      <c r="AS3" s="78" t="s">
        <v>357</v>
      </c>
      <c r="AT3" s="78" t="s">
        <v>358</v>
      </c>
      <c r="AU3" s="78" t="s">
        <v>207</v>
      </c>
      <c r="AV3" s="78" t="s">
        <v>359</v>
      </c>
      <c r="AW3" s="78" t="s">
        <v>360</v>
      </c>
      <c r="AX3" s="68" t="s">
        <v>361</v>
      </c>
      <c r="AY3" s="78" t="s">
        <v>438</v>
      </c>
      <c r="AZ3" s="78" t="s">
        <v>439</v>
      </c>
      <c r="BA3" s="78" t="s">
        <v>440</v>
      </c>
      <c r="BB3" s="78" t="s">
        <v>401</v>
      </c>
      <c r="BC3" s="78" t="s">
        <v>441</v>
      </c>
      <c r="BD3" s="78" t="s">
        <v>442</v>
      </c>
      <c r="BE3" s="68" t="s">
        <v>443</v>
      </c>
    </row>
    <row r="4" spans="1:57" ht="18" customHeight="1" x14ac:dyDescent="0.4">
      <c r="A4" s="74" t="s">
        <v>448</v>
      </c>
      <c r="B4" s="65">
        <v>0</v>
      </c>
      <c r="C4" s="65">
        <v>0</v>
      </c>
      <c r="D4" s="65">
        <v>3</v>
      </c>
      <c r="E4" s="65">
        <f t="shared" ref="E4:E33" si="0">SUM(B4:D4)</f>
        <v>3</v>
      </c>
      <c r="F4" s="56">
        <f t="shared" ref="F4:F33" si="1">B4/E4</f>
        <v>0</v>
      </c>
      <c r="G4" s="56">
        <f t="shared" ref="G4:G33" si="2">C4/E4</f>
        <v>0</v>
      </c>
      <c r="H4" s="56">
        <f t="shared" ref="H4:H33" si="3">D4/E4</f>
        <v>1</v>
      </c>
      <c r="I4" s="65">
        <v>0</v>
      </c>
      <c r="J4" s="65">
        <v>0</v>
      </c>
      <c r="K4" s="65">
        <v>3</v>
      </c>
      <c r="L4" s="65">
        <f t="shared" ref="L4:L33" si="4">SUM(I4:K4)</f>
        <v>3</v>
      </c>
      <c r="M4" s="56">
        <f t="shared" ref="M4:M33" si="5">I4/L4</f>
        <v>0</v>
      </c>
      <c r="N4" s="56">
        <f t="shared" ref="N4:N28" si="6">J4/L4</f>
        <v>0</v>
      </c>
      <c r="O4" s="56">
        <f t="shared" ref="O4:O33" si="7">K4/L4</f>
        <v>1</v>
      </c>
      <c r="P4" s="65">
        <v>0</v>
      </c>
      <c r="Q4" s="65">
        <v>0</v>
      </c>
      <c r="R4" s="65">
        <v>3</v>
      </c>
      <c r="S4" s="65">
        <f t="shared" ref="S4:S33" si="8">SUM(P4:R4)</f>
        <v>3</v>
      </c>
      <c r="T4" s="56">
        <f t="shared" ref="T4:T33" si="9">P4/S4</f>
        <v>0</v>
      </c>
      <c r="U4" s="56">
        <f t="shared" ref="U4:U33" si="10">Q4/S4</f>
        <v>0</v>
      </c>
      <c r="V4" s="56">
        <f t="shared" ref="V4:V33" si="11">R4/S4</f>
        <v>1</v>
      </c>
      <c r="W4" s="65">
        <v>0</v>
      </c>
      <c r="X4" s="65">
        <v>0</v>
      </c>
      <c r="Y4" s="65">
        <v>3</v>
      </c>
      <c r="Z4" s="65">
        <f t="shared" ref="Z4:Z33" si="12">SUM(W4:Y4)</f>
        <v>3</v>
      </c>
      <c r="AA4" s="56">
        <f t="shared" ref="AA4:AA33" si="13">W4/Z4</f>
        <v>0</v>
      </c>
      <c r="AB4" s="56">
        <f t="shared" ref="AB4:AB33" si="14">X4/Z4</f>
        <v>0</v>
      </c>
      <c r="AC4" s="56">
        <f t="shared" ref="AC4:AC33" si="15">Y4/Z4</f>
        <v>1</v>
      </c>
      <c r="AD4" s="65">
        <v>0</v>
      </c>
      <c r="AE4" s="65">
        <v>0</v>
      </c>
      <c r="AF4" s="65">
        <v>4</v>
      </c>
      <c r="AG4" s="65">
        <f t="shared" ref="AG4:AG33" si="16">SUM(AD4:AF4)</f>
        <v>4</v>
      </c>
      <c r="AH4" s="56">
        <f t="shared" ref="AH4:AH33" si="17">AD4/AG4</f>
        <v>0</v>
      </c>
      <c r="AI4" s="56">
        <f t="shared" ref="AI4:AI33" si="18">AE4/AG4</f>
        <v>0</v>
      </c>
      <c r="AJ4" s="56">
        <f t="shared" ref="AJ4:AJ33" si="19">AF4/AG4</f>
        <v>1</v>
      </c>
      <c r="AK4" s="65">
        <v>0</v>
      </c>
      <c r="AL4" s="65">
        <v>0</v>
      </c>
      <c r="AM4" s="65">
        <v>4</v>
      </c>
      <c r="AN4" s="65">
        <f t="shared" ref="AN4:AN33" si="20">SUM(AK4:AM4)</f>
        <v>4</v>
      </c>
      <c r="AO4" s="56">
        <f t="shared" ref="AO4:AO33" si="21">AK4/AN4</f>
        <v>0</v>
      </c>
      <c r="AP4" s="56">
        <f t="shared" ref="AP4:AP33" si="22">AL4/AN4</f>
        <v>0</v>
      </c>
      <c r="AQ4" s="56">
        <f t="shared" ref="AQ4:AQ33" si="23">AM4/AN4</f>
        <v>1</v>
      </c>
      <c r="AR4" s="65">
        <v>0</v>
      </c>
      <c r="AS4" s="65">
        <v>0</v>
      </c>
      <c r="AT4" s="65">
        <v>5</v>
      </c>
      <c r="AU4" s="65">
        <f t="shared" ref="AU4:AU33" si="24">SUM(AR4:AT4)</f>
        <v>5</v>
      </c>
      <c r="AV4" s="56">
        <f t="shared" ref="AV4:AV33" si="25">AR4/AU4</f>
        <v>0</v>
      </c>
      <c r="AW4" s="56">
        <f t="shared" ref="AW4:AW33" si="26">AS4/AU4</f>
        <v>0</v>
      </c>
      <c r="AX4" s="114">
        <f t="shared" ref="AX4:AX33" si="27">AT4/AU4</f>
        <v>1</v>
      </c>
      <c r="AY4" s="65">
        <v>0</v>
      </c>
      <c r="AZ4" s="65">
        <v>0</v>
      </c>
      <c r="BA4" s="65">
        <v>5</v>
      </c>
      <c r="BB4" s="65">
        <v>5</v>
      </c>
      <c r="BC4" s="56">
        <f t="shared" ref="BC4:BC33" si="28">AY4/BB4</f>
        <v>0</v>
      </c>
      <c r="BD4" s="56">
        <f t="shared" ref="BD4:BD33" si="29">AZ4/BB4</f>
        <v>0</v>
      </c>
      <c r="BE4" s="114">
        <f t="shared" ref="BE4:BE33" si="30">BA4/BB4</f>
        <v>1</v>
      </c>
    </row>
    <row r="5" spans="1:57" ht="18" customHeight="1" x14ac:dyDescent="0.4">
      <c r="A5" s="74" t="s">
        <v>449</v>
      </c>
      <c r="B5" s="65">
        <v>0</v>
      </c>
      <c r="C5" s="65">
        <v>1</v>
      </c>
      <c r="D5" s="65">
        <v>11</v>
      </c>
      <c r="E5" s="65">
        <f t="shared" si="0"/>
        <v>12</v>
      </c>
      <c r="F5" s="57">
        <f t="shared" si="1"/>
        <v>0</v>
      </c>
      <c r="G5" s="57">
        <f t="shared" si="2"/>
        <v>8.3333333333333329E-2</v>
      </c>
      <c r="H5" s="57">
        <f t="shared" si="3"/>
        <v>0.91666666666666663</v>
      </c>
      <c r="I5" s="65">
        <v>0</v>
      </c>
      <c r="J5" s="65">
        <v>1</v>
      </c>
      <c r="K5" s="65">
        <v>13</v>
      </c>
      <c r="L5" s="65">
        <f t="shared" si="4"/>
        <v>14</v>
      </c>
      <c r="M5" s="57">
        <f t="shared" si="5"/>
        <v>0</v>
      </c>
      <c r="N5" s="57">
        <f t="shared" si="6"/>
        <v>7.1428571428571425E-2</v>
      </c>
      <c r="O5" s="57">
        <f t="shared" si="7"/>
        <v>0.9285714285714286</v>
      </c>
      <c r="P5" s="65">
        <v>0</v>
      </c>
      <c r="Q5" s="65">
        <v>1</v>
      </c>
      <c r="R5" s="65">
        <v>11</v>
      </c>
      <c r="S5" s="65">
        <f t="shared" si="8"/>
        <v>12</v>
      </c>
      <c r="T5" s="57">
        <f t="shared" si="9"/>
        <v>0</v>
      </c>
      <c r="U5" s="57">
        <f t="shared" si="10"/>
        <v>8.3333333333333329E-2</v>
      </c>
      <c r="V5" s="57">
        <f t="shared" si="11"/>
        <v>0.91666666666666663</v>
      </c>
      <c r="W5" s="65">
        <v>0</v>
      </c>
      <c r="X5" s="65">
        <v>1</v>
      </c>
      <c r="Y5" s="65">
        <v>11</v>
      </c>
      <c r="Z5" s="65">
        <f t="shared" si="12"/>
        <v>12</v>
      </c>
      <c r="AA5" s="57">
        <f t="shared" si="13"/>
        <v>0</v>
      </c>
      <c r="AB5" s="57">
        <f t="shared" si="14"/>
        <v>8.3333333333333329E-2</v>
      </c>
      <c r="AC5" s="57">
        <f t="shared" si="15"/>
        <v>0.91666666666666663</v>
      </c>
      <c r="AD5" s="65">
        <v>0</v>
      </c>
      <c r="AE5" s="65">
        <v>1</v>
      </c>
      <c r="AF5" s="65">
        <v>10</v>
      </c>
      <c r="AG5" s="65">
        <f t="shared" si="16"/>
        <v>11</v>
      </c>
      <c r="AH5" s="57">
        <f t="shared" si="17"/>
        <v>0</v>
      </c>
      <c r="AI5" s="57">
        <f t="shared" si="18"/>
        <v>9.0909090909090912E-2</v>
      </c>
      <c r="AJ5" s="57">
        <f t="shared" si="19"/>
        <v>0.90909090909090906</v>
      </c>
      <c r="AK5" s="65">
        <v>0</v>
      </c>
      <c r="AL5" s="65">
        <v>1</v>
      </c>
      <c r="AM5" s="65">
        <v>12</v>
      </c>
      <c r="AN5" s="65">
        <f t="shared" si="20"/>
        <v>13</v>
      </c>
      <c r="AO5" s="57">
        <f t="shared" si="21"/>
        <v>0</v>
      </c>
      <c r="AP5" s="57">
        <f t="shared" si="22"/>
        <v>7.6923076923076927E-2</v>
      </c>
      <c r="AQ5" s="57">
        <f t="shared" si="23"/>
        <v>0.92307692307692313</v>
      </c>
      <c r="AR5" s="65">
        <v>0</v>
      </c>
      <c r="AS5" s="65">
        <v>1</v>
      </c>
      <c r="AT5" s="65">
        <v>12</v>
      </c>
      <c r="AU5" s="65">
        <f t="shared" si="24"/>
        <v>13</v>
      </c>
      <c r="AV5" s="57">
        <f t="shared" si="25"/>
        <v>0</v>
      </c>
      <c r="AW5" s="57">
        <f t="shared" si="26"/>
        <v>7.6923076923076927E-2</v>
      </c>
      <c r="AX5" s="45">
        <f t="shared" si="27"/>
        <v>0.92307692307692313</v>
      </c>
      <c r="AY5" s="65">
        <v>0</v>
      </c>
      <c r="AZ5" s="65">
        <v>1</v>
      </c>
      <c r="BA5" s="65">
        <v>11</v>
      </c>
      <c r="BB5" s="65">
        <v>12</v>
      </c>
      <c r="BC5" s="57">
        <f t="shared" si="28"/>
        <v>0</v>
      </c>
      <c r="BD5" s="57">
        <f t="shared" si="29"/>
        <v>8.3333333333333329E-2</v>
      </c>
      <c r="BE5" s="45">
        <f t="shared" si="30"/>
        <v>0.91666666666666663</v>
      </c>
    </row>
    <row r="6" spans="1:57" s="61" customFormat="1" ht="18" customHeight="1" x14ac:dyDescent="0.4">
      <c r="A6" s="74" t="s">
        <v>96</v>
      </c>
      <c r="B6" s="65">
        <f>B4+B5</f>
        <v>0</v>
      </c>
      <c r="C6" s="65">
        <f>C4+C5</f>
        <v>1</v>
      </c>
      <c r="D6" s="65">
        <f>D4+D5</f>
        <v>14</v>
      </c>
      <c r="E6" s="65">
        <f t="shared" si="0"/>
        <v>15</v>
      </c>
      <c r="F6" s="115">
        <f t="shared" si="1"/>
        <v>0</v>
      </c>
      <c r="G6" s="115">
        <f t="shared" si="2"/>
        <v>6.6666666666666666E-2</v>
      </c>
      <c r="H6" s="115">
        <f t="shared" si="3"/>
        <v>0.93333333333333335</v>
      </c>
      <c r="I6" s="65">
        <f>I4+I5</f>
        <v>0</v>
      </c>
      <c r="J6" s="65">
        <f>J4+J5</f>
        <v>1</v>
      </c>
      <c r="K6" s="65">
        <f>K4+K5</f>
        <v>16</v>
      </c>
      <c r="L6" s="65">
        <f t="shared" si="4"/>
        <v>17</v>
      </c>
      <c r="M6" s="115">
        <f t="shared" si="5"/>
        <v>0</v>
      </c>
      <c r="N6" s="115">
        <f t="shared" si="6"/>
        <v>5.8823529411764705E-2</v>
      </c>
      <c r="O6" s="115">
        <f t="shared" si="7"/>
        <v>0.94117647058823528</v>
      </c>
      <c r="P6" s="65">
        <f>P4+P5</f>
        <v>0</v>
      </c>
      <c r="Q6" s="65">
        <f>Q4+Q5</f>
        <v>1</v>
      </c>
      <c r="R6" s="65">
        <f>R4+R5</f>
        <v>14</v>
      </c>
      <c r="S6" s="65">
        <f t="shared" si="8"/>
        <v>15</v>
      </c>
      <c r="T6" s="115">
        <f t="shared" si="9"/>
        <v>0</v>
      </c>
      <c r="U6" s="115">
        <f t="shared" si="10"/>
        <v>6.6666666666666666E-2</v>
      </c>
      <c r="V6" s="115">
        <f t="shared" si="11"/>
        <v>0.93333333333333335</v>
      </c>
      <c r="W6" s="65">
        <f>W4+W5</f>
        <v>0</v>
      </c>
      <c r="X6" s="65">
        <f>X4+X5</f>
        <v>1</v>
      </c>
      <c r="Y6" s="65">
        <f>Y4+Y5</f>
        <v>14</v>
      </c>
      <c r="Z6" s="65">
        <f t="shared" si="12"/>
        <v>15</v>
      </c>
      <c r="AA6" s="115">
        <f t="shared" si="13"/>
        <v>0</v>
      </c>
      <c r="AB6" s="115">
        <f t="shared" si="14"/>
        <v>6.6666666666666666E-2</v>
      </c>
      <c r="AC6" s="115">
        <f t="shared" si="15"/>
        <v>0.93333333333333335</v>
      </c>
      <c r="AD6" s="65">
        <f>AD4+AD5</f>
        <v>0</v>
      </c>
      <c r="AE6" s="65">
        <f>AE4+AE5</f>
        <v>1</v>
      </c>
      <c r="AF6" s="65">
        <f>AF4+AF5</f>
        <v>14</v>
      </c>
      <c r="AG6" s="65">
        <f t="shared" si="16"/>
        <v>15</v>
      </c>
      <c r="AH6" s="115">
        <f t="shared" si="17"/>
        <v>0</v>
      </c>
      <c r="AI6" s="115">
        <f t="shared" si="18"/>
        <v>6.6666666666666666E-2</v>
      </c>
      <c r="AJ6" s="115">
        <f t="shared" si="19"/>
        <v>0.93333333333333335</v>
      </c>
      <c r="AK6" s="65">
        <f>AK4+AK5</f>
        <v>0</v>
      </c>
      <c r="AL6" s="65">
        <f>AL4+AL5</f>
        <v>1</v>
      </c>
      <c r="AM6" s="65">
        <f>AM4+AM5</f>
        <v>16</v>
      </c>
      <c r="AN6" s="65">
        <f t="shared" si="20"/>
        <v>17</v>
      </c>
      <c r="AO6" s="115">
        <f t="shared" si="21"/>
        <v>0</v>
      </c>
      <c r="AP6" s="115">
        <f t="shared" si="22"/>
        <v>5.8823529411764705E-2</v>
      </c>
      <c r="AQ6" s="115">
        <f t="shared" si="23"/>
        <v>0.94117647058823528</v>
      </c>
      <c r="AR6" s="65">
        <f>AR4+AR5</f>
        <v>0</v>
      </c>
      <c r="AS6" s="65">
        <f>AS4+AS5</f>
        <v>1</v>
      </c>
      <c r="AT6" s="65">
        <f>AT4+AT5</f>
        <v>17</v>
      </c>
      <c r="AU6" s="65">
        <f t="shared" si="24"/>
        <v>18</v>
      </c>
      <c r="AV6" s="115">
        <f t="shared" si="25"/>
        <v>0</v>
      </c>
      <c r="AW6" s="115">
        <f t="shared" si="26"/>
        <v>5.5555555555555552E-2</v>
      </c>
      <c r="AX6" s="116">
        <f t="shared" si="27"/>
        <v>0.94444444444444442</v>
      </c>
      <c r="AY6" s="65">
        <v>0</v>
      </c>
      <c r="AZ6" s="65">
        <v>1</v>
      </c>
      <c r="BA6" s="65">
        <v>16</v>
      </c>
      <c r="BB6" s="65">
        <v>17</v>
      </c>
      <c r="BC6" s="115">
        <f t="shared" si="28"/>
        <v>0</v>
      </c>
      <c r="BD6" s="115">
        <f t="shared" si="29"/>
        <v>5.8823529411764705E-2</v>
      </c>
      <c r="BE6" s="116">
        <f t="shared" si="30"/>
        <v>0.94117647058823528</v>
      </c>
    </row>
    <row r="7" spans="1:57" ht="18" customHeight="1" x14ac:dyDescent="0.4">
      <c r="A7" s="74" t="s">
        <v>450</v>
      </c>
      <c r="B7" s="65">
        <v>0</v>
      </c>
      <c r="C7" s="65">
        <v>0</v>
      </c>
      <c r="D7" s="65">
        <v>14</v>
      </c>
      <c r="E7" s="65">
        <f t="shared" si="0"/>
        <v>14</v>
      </c>
      <c r="F7" s="56">
        <f t="shared" si="1"/>
        <v>0</v>
      </c>
      <c r="G7" s="56">
        <f t="shared" si="2"/>
        <v>0</v>
      </c>
      <c r="H7" s="56">
        <f t="shared" si="3"/>
        <v>1</v>
      </c>
      <c r="I7" s="65">
        <v>0</v>
      </c>
      <c r="J7" s="65">
        <v>0</v>
      </c>
      <c r="K7" s="65">
        <v>14</v>
      </c>
      <c r="L7" s="65">
        <f t="shared" si="4"/>
        <v>14</v>
      </c>
      <c r="M7" s="56">
        <f t="shared" si="5"/>
        <v>0</v>
      </c>
      <c r="N7" s="56">
        <f t="shared" si="6"/>
        <v>0</v>
      </c>
      <c r="O7" s="56">
        <f t="shared" si="7"/>
        <v>1</v>
      </c>
      <c r="P7" s="65">
        <v>0</v>
      </c>
      <c r="Q7" s="65">
        <v>0</v>
      </c>
      <c r="R7" s="65">
        <v>15</v>
      </c>
      <c r="S7" s="65">
        <f t="shared" si="8"/>
        <v>15</v>
      </c>
      <c r="T7" s="56">
        <f t="shared" si="9"/>
        <v>0</v>
      </c>
      <c r="U7" s="56">
        <f t="shared" si="10"/>
        <v>0</v>
      </c>
      <c r="V7" s="56">
        <f t="shared" si="11"/>
        <v>1</v>
      </c>
      <c r="W7" s="65">
        <v>0</v>
      </c>
      <c r="X7" s="65">
        <v>0</v>
      </c>
      <c r="Y7" s="65">
        <v>15</v>
      </c>
      <c r="Z7" s="65">
        <f t="shared" si="12"/>
        <v>15</v>
      </c>
      <c r="AA7" s="56">
        <f t="shared" si="13"/>
        <v>0</v>
      </c>
      <c r="AB7" s="56">
        <f t="shared" si="14"/>
        <v>0</v>
      </c>
      <c r="AC7" s="56">
        <f t="shared" si="15"/>
        <v>1</v>
      </c>
      <c r="AD7" s="65">
        <v>0</v>
      </c>
      <c r="AE7" s="65">
        <v>2</v>
      </c>
      <c r="AF7" s="65">
        <v>14</v>
      </c>
      <c r="AG7" s="65">
        <f t="shared" si="16"/>
        <v>16</v>
      </c>
      <c r="AH7" s="56">
        <f t="shared" si="17"/>
        <v>0</v>
      </c>
      <c r="AI7" s="56">
        <f t="shared" si="18"/>
        <v>0.125</v>
      </c>
      <c r="AJ7" s="56">
        <f t="shared" si="19"/>
        <v>0.875</v>
      </c>
      <c r="AK7" s="65">
        <v>0</v>
      </c>
      <c r="AL7" s="65">
        <v>4</v>
      </c>
      <c r="AM7" s="65">
        <v>13</v>
      </c>
      <c r="AN7" s="65">
        <f t="shared" si="20"/>
        <v>17</v>
      </c>
      <c r="AO7" s="56">
        <f t="shared" si="21"/>
        <v>0</v>
      </c>
      <c r="AP7" s="56">
        <f t="shared" si="22"/>
        <v>0.23529411764705882</v>
      </c>
      <c r="AQ7" s="56">
        <f t="shared" si="23"/>
        <v>0.76470588235294112</v>
      </c>
      <c r="AR7" s="65">
        <v>0</v>
      </c>
      <c r="AS7" s="65">
        <v>4</v>
      </c>
      <c r="AT7" s="65">
        <v>11</v>
      </c>
      <c r="AU7" s="65">
        <f t="shared" si="24"/>
        <v>15</v>
      </c>
      <c r="AV7" s="56">
        <f t="shared" si="25"/>
        <v>0</v>
      </c>
      <c r="AW7" s="56">
        <f t="shared" si="26"/>
        <v>0.26666666666666666</v>
      </c>
      <c r="AX7" s="44">
        <f t="shared" si="27"/>
        <v>0.73333333333333328</v>
      </c>
      <c r="AY7" s="65">
        <v>0</v>
      </c>
      <c r="AZ7" s="65">
        <v>3</v>
      </c>
      <c r="BA7" s="65">
        <v>13</v>
      </c>
      <c r="BB7" s="65">
        <v>16</v>
      </c>
      <c r="BC7" s="56">
        <f t="shared" si="28"/>
        <v>0</v>
      </c>
      <c r="BD7" s="56">
        <f t="shared" si="29"/>
        <v>0.1875</v>
      </c>
      <c r="BE7" s="44">
        <f t="shared" si="30"/>
        <v>0.8125</v>
      </c>
    </row>
    <row r="8" spans="1:57" ht="18" customHeight="1" x14ac:dyDescent="0.4">
      <c r="A8" s="74" t="s">
        <v>451</v>
      </c>
      <c r="B8" s="65">
        <v>2</v>
      </c>
      <c r="C8" s="65">
        <v>5</v>
      </c>
      <c r="D8" s="65">
        <v>33</v>
      </c>
      <c r="E8" s="65">
        <f t="shared" si="0"/>
        <v>40</v>
      </c>
      <c r="F8" s="57">
        <f t="shared" si="1"/>
        <v>0.05</v>
      </c>
      <c r="G8" s="57">
        <f t="shared" si="2"/>
        <v>0.125</v>
      </c>
      <c r="H8" s="57">
        <f t="shared" si="3"/>
        <v>0.82499999999999996</v>
      </c>
      <c r="I8" s="65">
        <v>2</v>
      </c>
      <c r="J8" s="65">
        <v>4</v>
      </c>
      <c r="K8" s="65">
        <v>34</v>
      </c>
      <c r="L8" s="65">
        <f t="shared" si="4"/>
        <v>40</v>
      </c>
      <c r="M8" s="57">
        <f t="shared" si="5"/>
        <v>0.05</v>
      </c>
      <c r="N8" s="57">
        <f t="shared" si="6"/>
        <v>0.1</v>
      </c>
      <c r="O8" s="57">
        <f t="shared" si="7"/>
        <v>0.85</v>
      </c>
      <c r="P8" s="65">
        <v>2</v>
      </c>
      <c r="Q8" s="65">
        <v>3</v>
      </c>
      <c r="R8" s="65">
        <v>35</v>
      </c>
      <c r="S8" s="65">
        <f t="shared" si="8"/>
        <v>40</v>
      </c>
      <c r="T8" s="57">
        <f t="shared" si="9"/>
        <v>0.05</v>
      </c>
      <c r="U8" s="57">
        <f t="shared" si="10"/>
        <v>7.4999999999999997E-2</v>
      </c>
      <c r="V8" s="57">
        <f t="shared" si="11"/>
        <v>0.875</v>
      </c>
      <c r="W8" s="65">
        <v>2</v>
      </c>
      <c r="X8" s="65">
        <v>3</v>
      </c>
      <c r="Y8" s="65">
        <v>33</v>
      </c>
      <c r="Z8" s="65">
        <f t="shared" si="12"/>
        <v>38</v>
      </c>
      <c r="AA8" s="57">
        <f t="shared" si="13"/>
        <v>5.2631578947368418E-2</v>
      </c>
      <c r="AB8" s="57">
        <f t="shared" si="14"/>
        <v>7.8947368421052627E-2</v>
      </c>
      <c r="AC8" s="57">
        <f t="shared" si="15"/>
        <v>0.86842105263157898</v>
      </c>
      <c r="AD8" s="65">
        <v>2</v>
      </c>
      <c r="AE8" s="65">
        <v>3</v>
      </c>
      <c r="AF8" s="65">
        <v>34</v>
      </c>
      <c r="AG8" s="65">
        <f t="shared" si="16"/>
        <v>39</v>
      </c>
      <c r="AH8" s="57">
        <f t="shared" si="17"/>
        <v>5.128205128205128E-2</v>
      </c>
      <c r="AI8" s="57">
        <f t="shared" si="18"/>
        <v>7.6923076923076927E-2</v>
      </c>
      <c r="AJ8" s="57">
        <f t="shared" si="19"/>
        <v>0.87179487179487181</v>
      </c>
      <c r="AK8" s="65">
        <v>1</v>
      </c>
      <c r="AL8" s="65">
        <v>2</v>
      </c>
      <c r="AM8" s="65">
        <v>36</v>
      </c>
      <c r="AN8" s="65">
        <f t="shared" si="20"/>
        <v>39</v>
      </c>
      <c r="AO8" s="57">
        <f t="shared" si="21"/>
        <v>2.564102564102564E-2</v>
      </c>
      <c r="AP8" s="57">
        <f t="shared" si="22"/>
        <v>5.128205128205128E-2</v>
      </c>
      <c r="AQ8" s="57">
        <f t="shared" si="23"/>
        <v>0.92307692307692313</v>
      </c>
      <c r="AR8" s="65">
        <v>1</v>
      </c>
      <c r="AS8" s="65">
        <v>3</v>
      </c>
      <c r="AT8" s="65">
        <v>33</v>
      </c>
      <c r="AU8" s="65">
        <f t="shared" si="24"/>
        <v>37</v>
      </c>
      <c r="AV8" s="57">
        <f t="shared" si="25"/>
        <v>2.7027027027027029E-2</v>
      </c>
      <c r="AW8" s="57">
        <f t="shared" si="26"/>
        <v>8.1081081081081086E-2</v>
      </c>
      <c r="AX8" s="45">
        <f t="shared" si="27"/>
        <v>0.89189189189189189</v>
      </c>
      <c r="AY8" s="65">
        <v>1</v>
      </c>
      <c r="AZ8" s="65">
        <v>3</v>
      </c>
      <c r="BA8" s="65">
        <v>32</v>
      </c>
      <c r="BB8" s="65">
        <v>36</v>
      </c>
      <c r="BC8" s="57">
        <f t="shared" si="28"/>
        <v>2.7777777777777776E-2</v>
      </c>
      <c r="BD8" s="57">
        <f t="shared" si="29"/>
        <v>8.3333333333333329E-2</v>
      </c>
      <c r="BE8" s="45">
        <f t="shared" si="30"/>
        <v>0.88888888888888884</v>
      </c>
    </row>
    <row r="9" spans="1:57" s="61" customFormat="1" ht="18" customHeight="1" x14ac:dyDescent="0.4">
      <c r="A9" s="74" t="s">
        <v>102</v>
      </c>
      <c r="B9" s="65">
        <f>B7+B8</f>
        <v>2</v>
      </c>
      <c r="C9" s="65">
        <f>C7+C8</f>
        <v>5</v>
      </c>
      <c r="D9" s="65">
        <f>D7+D8</f>
        <v>47</v>
      </c>
      <c r="E9" s="65">
        <f t="shared" si="0"/>
        <v>54</v>
      </c>
      <c r="F9" s="115">
        <f t="shared" si="1"/>
        <v>3.7037037037037035E-2</v>
      </c>
      <c r="G9" s="115">
        <f t="shared" si="2"/>
        <v>9.2592592592592587E-2</v>
      </c>
      <c r="H9" s="115">
        <f t="shared" si="3"/>
        <v>0.87037037037037035</v>
      </c>
      <c r="I9" s="65">
        <f>I7+I8</f>
        <v>2</v>
      </c>
      <c r="J9" s="65">
        <f>J7+J8</f>
        <v>4</v>
      </c>
      <c r="K9" s="65">
        <f>K7+K8</f>
        <v>48</v>
      </c>
      <c r="L9" s="65">
        <f t="shared" si="4"/>
        <v>54</v>
      </c>
      <c r="M9" s="115">
        <f t="shared" si="5"/>
        <v>3.7037037037037035E-2</v>
      </c>
      <c r="N9" s="115">
        <f t="shared" si="6"/>
        <v>7.407407407407407E-2</v>
      </c>
      <c r="O9" s="115">
        <f t="shared" si="7"/>
        <v>0.88888888888888884</v>
      </c>
      <c r="P9" s="65">
        <f>P7+P8</f>
        <v>2</v>
      </c>
      <c r="Q9" s="65">
        <f>Q7+Q8</f>
        <v>3</v>
      </c>
      <c r="R9" s="65">
        <f>R7+R8</f>
        <v>50</v>
      </c>
      <c r="S9" s="65">
        <f t="shared" si="8"/>
        <v>55</v>
      </c>
      <c r="T9" s="115">
        <f t="shared" si="9"/>
        <v>3.6363636363636362E-2</v>
      </c>
      <c r="U9" s="115">
        <f t="shared" si="10"/>
        <v>5.4545454545454543E-2</v>
      </c>
      <c r="V9" s="115">
        <f t="shared" si="11"/>
        <v>0.90909090909090906</v>
      </c>
      <c r="W9" s="65">
        <f>W7+W8</f>
        <v>2</v>
      </c>
      <c r="X9" s="65">
        <f>X7+X8</f>
        <v>3</v>
      </c>
      <c r="Y9" s="65">
        <f>Y7+Y8</f>
        <v>48</v>
      </c>
      <c r="Z9" s="65">
        <f t="shared" si="12"/>
        <v>53</v>
      </c>
      <c r="AA9" s="115">
        <f t="shared" si="13"/>
        <v>3.7735849056603772E-2</v>
      </c>
      <c r="AB9" s="115">
        <f t="shared" si="14"/>
        <v>5.6603773584905662E-2</v>
      </c>
      <c r="AC9" s="115">
        <f t="shared" si="15"/>
        <v>0.90566037735849059</v>
      </c>
      <c r="AD9" s="65">
        <f>AD7+AD8</f>
        <v>2</v>
      </c>
      <c r="AE9" s="65">
        <f>AE7+AE8</f>
        <v>5</v>
      </c>
      <c r="AF9" s="65">
        <f>AF7+AF8</f>
        <v>48</v>
      </c>
      <c r="AG9" s="65">
        <f t="shared" si="16"/>
        <v>55</v>
      </c>
      <c r="AH9" s="115">
        <f t="shared" si="17"/>
        <v>3.6363636363636362E-2</v>
      </c>
      <c r="AI9" s="115">
        <f t="shared" si="18"/>
        <v>9.0909090909090912E-2</v>
      </c>
      <c r="AJ9" s="115">
        <f t="shared" si="19"/>
        <v>0.87272727272727268</v>
      </c>
      <c r="AK9" s="65">
        <f>AK7+AK8</f>
        <v>1</v>
      </c>
      <c r="AL9" s="65">
        <f>AL7+AL8</f>
        <v>6</v>
      </c>
      <c r="AM9" s="65">
        <f>AM7+AM8</f>
        <v>49</v>
      </c>
      <c r="AN9" s="65">
        <f t="shared" si="20"/>
        <v>56</v>
      </c>
      <c r="AO9" s="115">
        <f t="shared" si="21"/>
        <v>1.7857142857142856E-2</v>
      </c>
      <c r="AP9" s="115">
        <f t="shared" si="22"/>
        <v>0.10714285714285714</v>
      </c>
      <c r="AQ9" s="115">
        <f t="shared" si="23"/>
        <v>0.875</v>
      </c>
      <c r="AR9" s="65">
        <f>AR7+AR8</f>
        <v>1</v>
      </c>
      <c r="AS9" s="65">
        <f>AS7+AS8</f>
        <v>7</v>
      </c>
      <c r="AT9" s="65">
        <f>AT7+AT8</f>
        <v>44</v>
      </c>
      <c r="AU9" s="65">
        <f t="shared" si="24"/>
        <v>52</v>
      </c>
      <c r="AV9" s="115">
        <f t="shared" si="25"/>
        <v>1.9230769230769232E-2</v>
      </c>
      <c r="AW9" s="115">
        <f t="shared" si="26"/>
        <v>0.13461538461538461</v>
      </c>
      <c r="AX9" s="116">
        <f t="shared" si="27"/>
        <v>0.84615384615384615</v>
      </c>
      <c r="AY9" s="65">
        <v>1</v>
      </c>
      <c r="AZ9" s="65">
        <v>6</v>
      </c>
      <c r="BA9" s="65">
        <v>45</v>
      </c>
      <c r="BB9" s="65">
        <v>52</v>
      </c>
      <c r="BC9" s="115">
        <f t="shared" si="28"/>
        <v>1.9230769230769232E-2</v>
      </c>
      <c r="BD9" s="115">
        <f t="shared" si="29"/>
        <v>0.11538461538461539</v>
      </c>
      <c r="BE9" s="116">
        <f t="shared" si="30"/>
        <v>0.86538461538461542</v>
      </c>
    </row>
    <row r="10" spans="1:57" ht="18" customHeight="1" x14ac:dyDescent="0.4">
      <c r="A10" s="74" t="s">
        <v>452</v>
      </c>
      <c r="B10" s="65">
        <v>1</v>
      </c>
      <c r="C10" s="65">
        <v>1</v>
      </c>
      <c r="D10" s="65">
        <v>9</v>
      </c>
      <c r="E10" s="65">
        <f t="shared" si="0"/>
        <v>11</v>
      </c>
      <c r="F10" s="56">
        <f t="shared" si="1"/>
        <v>9.0909090909090912E-2</v>
      </c>
      <c r="G10" s="56">
        <f t="shared" si="2"/>
        <v>9.0909090909090912E-2</v>
      </c>
      <c r="H10" s="56">
        <f t="shared" si="3"/>
        <v>0.81818181818181823</v>
      </c>
      <c r="I10" s="65">
        <v>1</v>
      </c>
      <c r="J10" s="65">
        <v>2</v>
      </c>
      <c r="K10" s="65">
        <v>10</v>
      </c>
      <c r="L10" s="65">
        <f t="shared" si="4"/>
        <v>13</v>
      </c>
      <c r="M10" s="56">
        <f t="shared" si="5"/>
        <v>7.6923076923076927E-2</v>
      </c>
      <c r="N10" s="56">
        <f t="shared" si="6"/>
        <v>0.15384615384615385</v>
      </c>
      <c r="O10" s="56">
        <f t="shared" si="7"/>
        <v>0.76923076923076927</v>
      </c>
      <c r="P10" s="65">
        <v>1</v>
      </c>
      <c r="Q10" s="65">
        <v>1</v>
      </c>
      <c r="R10" s="65">
        <v>13</v>
      </c>
      <c r="S10" s="65">
        <f t="shared" si="8"/>
        <v>15</v>
      </c>
      <c r="T10" s="56">
        <f t="shared" si="9"/>
        <v>6.6666666666666666E-2</v>
      </c>
      <c r="U10" s="56">
        <f t="shared" si="10"/>
        <v>6.6666666666666666E-2</v>
      </c>
      <c r="V10" s="56">
        <f t="shared" si="11"/>
        <v>0.8666666666666667</v>
      </c>
      <c r="W10" s="65">
        <v>1</v>
      </c>
      <c r="X10" s="65">
        <v>0</v>
      </c>
      <c r="Y10" s="65">
        <v>11</v>
      </c>
      <c r="Z10" s="65">
        <f t="shared" si="12"/>
        <v>12</v>
      </c>
      <c r="AA10" s="56">
        <f t="shared" si="13"/>
        <v>8.3333333333333329E-2</v>
      </c>
      <c r="AB10" s="56">
        <f t="shared" si="14"/>
        <v>0</v>
      </c>
      <c r="AC10" s="56">
        <f t="shared" si="15"/>
        <v>0.91666666666666663</v>
      </c>
      <c r="AD10" s="65">
        <v>1</v>
      </c>
      <c r="AE10" s="65">
        <v>0</v>
      </c>
      <c r="AF10" s="65">
        <v>12</v>
      </c>
      <c r="AG10" s="65">
        <f t="shared" si="16"/>
        <v>13</v>
      </c>
      <c r="AH10" s="56">
        <f t="shared" si="17"/>
        <v>7.6923076923076927E-2</v>
      </c>
      <c r="AI10" s="56">
        <f t="shared" si="18"/>
        <v>0</v>
      </c>
      <c r="AJ10" s="56">
        <f t="shared" si="19"/>
        <v>0.92307692307692313</v>
      </c>
      <c r="AK10" s="65">
        <v>1</v>
      </c>
      <c r="AL10" s="65">
        <v>0</v>
      </c>
      <c r="AM10" s="65">
        <v>11</v>
      </c>
      <c r="AN10" s="65">
        <f t="shared" si="20"/>
        <v>12</v>
      </c>
      <c r="AO10" s="56">
        <f t="shared" si="21"/>
        <v>8.3333333333333329E-2</v>
      </c>
      <c r="AP10" s="56">
        <f t="shared" si="22"/>
        <v>0</v>
      </c>
      <c r="AQ10" s="56">
        <f t="shared" si="23"/>
        <v>0.91666666666666663</v>
      </c>
      <c r="AR10" s="65">
        <v>0</v>
      </c>
      <c r="AS10" s="65">
        <v>0</v>
      </c>
      <c r="AT10" s="65">
        <v>15</v>
      </c>
      <c r="AU10" s="65">
        <f t="shared" si="24"/>
        <v>15</v>
      </c>
      <c r="AV10" s="56">
        <f t="shared" si="25"/>
        <v>0</v>
      </c>
      <c r="AW10" s="56">
        <f t="shared" si="26"/>
        <v>0</v>
      </c>
      <c r="AX10" s="44">
        <f t="shared" si="27"/>
        <v>1</v>
      </c>
      <c r="AY10" s="65">
        <v>1</v>
      </c>
      <c r="AZ10" s="65">
        <v>0</v>
      </c>
      <c r="BA10" s="65">
        <v>18</v>
      </c>
      <c r="BB10" s="65">
        <v>19</v>
      </c>
      <c r="BC10" s="56">
        <f t="shared" si="28"/>
        <v>5.2631578947368418E-2</v>
      </c>
      <c r="BD10" s="56">
        <f t="shared" si="29"/>
        <v>0</v>
      </c>
      <c r="BE10" s="44">
        <f t="shared" si="30"/>
        <v>0.94736842105263153</v>
      </c>
    </row>
    <row r="11" spans="1:57" ht="18" customHeight="1" x14ac:dyDescent="0.4">
      <c r="A11" s="74" t="s">
        <v>453</v>
      </c>
      <c r="B11" s="65">
        <v>3</v>
      </c>
      <c r="C11" s="65">
        <v>2</v>
      </c>
      <c r="D11" s="65">
        <v>70</v>
      </c>
      <c r="E11" s="65">
        <f t="shared" si="0"/>
        <v>75</v>
      </c>
      <c r="F11" s="57">
        <f t="shared" si="1"/>
        <v>0.04</v>
      </c>
      <c r="G11" s="57">
        <f t="shared" si="2"/>
        <v>2.6666666666666668E-2</v>
      </c>
      <c r="H11" s="57">
        <f t="shared" si="3"/>
        <v>0.93333333333333335</v>
      </c>
      <c r="I11" s="65">
        <v>3</v>
      </c>
      <c r="J11" s="65">
        <v>3</v>
      </c>
      <c r="K11" s="65">
        <v>70</v>
      </c>
      <c r="L11" s="65">
        <f t="shared" si="4"/>
        <v>76</v>
      </c>
      <c r="M11" s="57">
        <f t="shared" si="5"/>
        <v>3.9473684210526314E-2</v>
      </c>
      <c r="N11" s="57">
        <f t="shared" si="6"/>
        <v>3.9473684210526314E-2</v>
      </c>
      <c r="O11" s="57">
        <f t="shared" si="7"/>
        <v>0.92105263157894735</v>
      </c>
      <c r="P11" s="65">
        <v>3</v>
      </c>
      <c r="Q11" s="65">
        <v>5</v>
      </c>
      <c r="R11" s="65">
        <v>72</v>
      </c>
      <c r="S11" s="65">
        <f t="shared" si="8"/>
        <v>80</v>
      </c>
      <c r="T11" s="57">
        <f t="shared" si="9"/>
        <v>3.7499999999999999E-2</v>
      </c>
      <c r="U11" s="57">
        <f t="shared" si="10"/>
        <v>6.25E-2</v>
      </c>
      <c r="V11" s="57">
        <f t="shared" si="11"/>
        <v>0.9</v>
      </c>
      <c r="W11" s="65">
        <v>3</v>
      </c>
      <c r="X11" s="65">
        <v>5</v>
      </c>
      <c r="Y11" s="65">
        <v>71</v>
      </c>
      <c r="Z11" s="65">
        <f t="shared" si="12"/>
        <v>79</v>
      </c>
      <c r="AA11" s="57">
        <f t="shared" si="13"/>
        <v>3.7974683544303799E-2</v>
      </c>
      <c r="AB11" s="57">
        <f t="shared" si="14"/>
        <v>6.3291139240506333E-2</v>
      </c>
      <c r="AC11" s="57">
        <f t="shared" si="15"/>
        <v>0.89873417721518989</v>
      </c>
      <c r="AD11" s="65">
        <v>4</v>
      </c>
      <c r="AE11" s="65">
        <v>4</v>
      </c>
      <c r="AF11" s="65">
        <v>69</v>
      </c>
      <c r="AG11" s="65">
        <f t="shared" si="16"/>
        <v>77</v>
      </c>
      <c r="AH11" s="57">
        <f t="shared" si="17"/>
        <v>5.1948051948051951E-2</v>
      </c>
      <c r="AI11" s="57">
        <f t="shared" si="18"/>
        <v>5.1948051948051951E-2</v>
      </c>
      <c r="AJ11" s="57">
        <f t="shared" si="19"/>
        <v>0.89610389610389607</v>
      </c>
      <c r="AK11" s="65">
        <v>3</v>
      </c>
      <c r="AL11" s="65">
        <v>4</v>
      </c>
      <c r="AM11" s="65">
        <v>71</v>
      </c>
      <c r="AN11" s="65">
        <f t="shared" si="20"/>
        <v>78</v>
      </c>
      <c r="AO11" s="57">
        <f t="shared" si="21"/>
        <v>3.8461538461538464E-2</v>
      </c>
      <c r="AP11" s="57">
        <f t="shared" si="22"/>
        <v>5.128205128205128E-2</v>
      </c>
      <c r="AQ11" s="57">
        <f t="shared" si="23"/>
        <v>0.91025641025641024</v>
      </c>
      <c r="AR11" s="65">
        <v>3</v>
      </c>
      <c r="AS11" s="65">
        <v>5</v>
      </c>
      <c r="AT11" s="65">
        <v>70</v>
      </c>
      <c r="AU11" s="65">
        <f t="shared" si="24"/>
        <v>78</v>
      </c>
      <c r="AV11" s="57">
        <f t="shared" si="25"/>
        <v>3.8461538461538464E-2</v>
      </c>
      <c r="AW11" s="57">
        <f t="shared" si="26"/>
        <v>6.4102564102564097E-2</v>
      </c>
      <c r="AX11" s="45">
        <f t="shared" si="27"/>
        <v>0.89743589743589747</v>
      </c>
      <c r="AY11" s="65">
        <v>3</v>
      </c>
      <c r="AZ11" s="65">
        <v>4</v>
      </c>
      <c r="BA11" s="65">
        <v>73</v>
      </c>
      <c r="BB11" s="65">
        <v>80</v>
      </c>
      <c r="BC11" s="57">
        <f t="shared" si="28"/>
        <v>3.7499999999999999E-2</v>
      </c>
      <c r="BD11" s="57">
        <f t="shared" si="29"/>
        <v>0.05</v>
      </c>
      <c r="BE11" s="45">
        <f t="shared" si="30"/>
        <v>0.91249999999999998</v>
      </c>
    </row>
    <row r="12" spans="1:57" s="61" customFormat="1" ht="18" customHeight="1" x14ac:dyDescent="0.4">
      <c r="A12" s="74" t="s">
        <v>107</v>
      </c>
      <c r="B12" s="65">
        <f>B10+B11</f>
        <v>4</v>
      </c>
      <c r="C12" s="65">
        <f>C10+C11</f>
        <v>3</v>
      </c>
      <c r="D12" s="65">
        <f>D10+D11</f>
        <v>79</v>
      </c>
      <c r="E12" s="65">
        <f t="shared" si="0"/>
        <v>86</v>
      </c>
      <c r="F12" s="115">
        <f t="shared" si="1"/>
        <v>4.6511627906976744E-2</v>
      </c>
      <c r="G12" s="115">
        <f t="shared" si="2"/>
        <v>3.4883720930232558E-2</v>
      </c>
      <c r="H12" s="115">
        <f t="shared" si="3"/>
        <v>0.91860465116279066</v>
      </c>
      <c r="I12" s="65">
        <f>I10+I11</f>
        <v>4</v>
      </c>
      <c r="J12" s="65">
        <f>J10+J11</f>
        <v>5</v>
      </c>
      <c r="K12" s="65">
        <f>K10+K11</f>
        <v>80</v>
      </c>
      <c r="L12" s="65">
        <f t="shared" si="4"/>
        <v>89</v>
      </c>
      <c r="M12" s="115">
        <f t="shared" si="5"/>
        <v>4.49438202247191E-2</v>
      </c>
      <c r="N12" s="115">
        <f t="shared" si="6"/>
        <v>5.6179775280898875E-2</v>
      </c>
      <c r="O12" s="115">
        <f t="shared" si="7"/>
        <v>0.898876404494382</v>
      </c>
      <c r="P12" s="65">
        <f>P10+P11</f>
        <v>4</v>
      </c>
      <c r="Q12" s="65">
        <f>Q10+Q11</f>
        <v>6</v>
      </c>
      <c r="R12" s="65">
        <f>R10+R11</f>
        <v>85</v>
      </c>
      <c r="S12" s="65">
        <f t="shared" si="8"/>
        <v>95</v>
      </c>
      <c r="T12" s="115">
        <f t="shared" si="9"/>
        <v>4.2105263157894736E-2</v>
      </c>
      <c r="U12" s="115">
        <f t="shared" si="10"/>
        <v>6.3157894736842107E-2</v>
      </c>
      <c r="V12" s="115">
        <f t="shared" si="11"/>
        <v>0.89473684210526316</v>
      </c>
      <c r="W12" s="65">
        <f>W10+W11</f>
        <v>4</v>
      </c>
      <c r="X12" s="65">
        <f>X10+X11</f>
        <v>5</v>
      </c>
      <c r="Y12" s="65">
        <f>Y10+Y11</f>
        <v>82</v>
      </c>
      <c r="Z12" s="65">
        <f t="shared" si="12"/>
        <v>91</v>
      </c>
      <c r="AA12" s="115">
        <f t="shared" si="13"/>
        <v>4.3956043956043959E-2</v>
      </c>
      <c r="AB12" s="115">
        <f t="shared" si="14"/>
        <v>5.4945054945054944E-2</v>
      </c>
      <c r="AC12" s="115">
        <f t="shared" si="15"/>
        <v>0.90109890109890112</v>
      </c>
      <c r="AD12" s="65">
        <f>AD10+AD11</f>
        <v>5</v>
      </c>
      <c r="AE12" s="65">
        <f>AE10+AE11</f>
        <v>4</v>
      </c>
      <c r="AF12" s="65">
        <f>AF10+AF11</f>
        <v>81</v>
      </c>
      <c r="AG12" s="65">
        <f t="shared" si="16"/>
        <v>90</v>
      </c>
      <c r="AH12" s="115">
        <f t="shared" si="17"/>
        <v>5.5555555555555552E-2</v>
      </c>
      <c r="AI12" s="115">
        <f t="shared" si="18"/>
        <v>4.4444444444444446E-2</v>
      </c>
      <c r="AJ12" s="115">
        <f t="shared" si="19"/>
        <v>0.9</v>
      </c>
      <c r="AK12" s="65">
        <f>AK10+AK11</f>
        <v>4</v>
      </c>
      <c r="AL12" s="65">
        <f>AL10+AL11</f>
        <v>4</v>
      </c>
      <c r="AM12" s="65">
        <f>AM10+AM11</f>
        <v>82</v>
      </c>
      <c r="AN12" s="65">
        <f t="shared" si="20"/>
        <v>90</v>
      </c>
      <c r="AO12" s="115">
        <f t="shared" si="21"/>
        <v>4.4444444444444446E-2</v>
      </c>
      <c r="AP12" s="115">
        <f t="shared" si="22"/>
        <v>4.4444444444444446E-2</v>
      </c>
      <c r="AQ12" s="115">
        <f t="shared" si="23"/>
        <v>0.91111111111111109</v>
      </c>
      <c r="AR12" s="65">
        <f>AR10+AR11</f>
        <v>3</v>
      </c>
      <c r="AS12" s="65">
        <f>AS10+AS11</f>
        <v>5</v>
      </c>
      <c r="AT12" s="65">
        <f>AT10+AT11</f>
        <v>85</v>
      </c>
      <c r="AU12" s="65">
        <f t="shared" si="24"/>
        <v>93</v>
      </c>
      <c r="AV12" s="115">
        <f t="shared" si="25"/>
        <v>3.2258064516129031E-2</v>
      </c>
      <c r="AW12" s="115">
        <f t="shared" si="26"/>
        <v>5.3763440860215055E-2</v>
      </c>
      <c r="AX12" s="116">
        <f t="shared" si="27"/>
        <v>0.91397849462365588</v>
      </c>
      <c r="AY12" s="65">
        <v>4</v>
      </c>
      <c r="AZ12" s="65">
        <v>4</v>
      </c>
      <c r="BA12" s="65">
        <v>91</v>
      </c>
      <c r="BB12" s="65">
        <v>99</v>
      </c>
      <c r="BC12" s="115">
        <f t="shared" si="28"/>
        <v>4.0404040404040407E-2</v>
      </c>
      <c r="BD12" s="115">
        <f t="shared" si="29"/>
        <v>4.0404040404040407E-2</v>
      </c>
      <c r="BE12" s="116">
        <f t="shared" si="30"/>
        <v>0.91919191919191923</v>
      </c>
    </row>
    <row r="13" spans="1:57" ht="18" customHeight="1" x14ac:dyDescent="0.4">
      <c r="A13" s="74" t="s">
        <v>454</v>
      </c>
      <c r="B13" s="65">
        <v>0</v>
      </c>
      <c r="C13" s="65">
        <v>1</v>
      </c>
      <c r="D13" s="65">
        <v>24</v>
      </c>
      <c r="E13" s="65">
        <f t="shared" si="0"/>
        <v>25</v>
      </c>
      <c r="F13" s="56">
        <f t="shared" si="1"/>
        <v>0</v>
      </c>
      <c r="G13" s="56">
        <f t="shared" si="2"/>
        <v>0.04</v>
      </c>
      <c r="H13" s="56">
        <f t="shared" si="3"/>
        <v>0.96</v>
      </c>
      <c r="I13" s="65">
        <v>0</v>
      </c>
      <c r="J13" s="65">
        <v>1</v>
      </c>
      <c r="K13" s="65">
        <v>27</v>
      </c>
      <c r="L13" s="65">
        <f t="shared" si="4"/>
        <v>28</v>
      </c>
      <c r="M13" s="56">
        <f t="shared" si="5"/>
        <v>0</v>
      </c>
      <c r="N13" s="56">
        <f t="shared" si="6"/>
        <v>3.5714285714285712E-2</v>
      </c>
      <c r="O13" s="56">
        <f t="shared" si="7"/>
        <v>0.9642857142857143</v>
      </c>
      <c r="P13" s="65">
        <v>0</v>
      </c>
      <c r="Q13" s="65">
        <v>2</v>
      </c>
      <c r="R13" s="65">
        <v>30</v>
      </c>
      <c r="S13" s="65">
        <f t="shared" si="8"/>
        <v>32</v>
      </c>
      <c r="T13" s="56">
        <f t="shared" si="9"/>
        <v>0</v>
      </c>
      <c r="U13" s="56">
        <f t="shared" si="10"/>
        <v>6.25E-2</v>
      </c>
      <c r="V13" s="56">
        <f t="shared" si="11"/>
        <v>0.9375</v>
      </c>
      <c r="W13" s="65">
        <v>0</v>
      </c>
      <c r="X13" s="65">
        <v>2</v>
      </c>
      <c r="Y13" s="65">
        <v>40</v>
      </c>
      <c r="Z13" s="65">
        <f t="shared" si="12"/>
        <v>42</v>
      </c>
      <c r="AA13" s="56">
        <f t="shared" si="13"/>
        <v>0</v>
      </c>
      <c r="AB13" s="56">
        <f t="shared" si="14"/>
        <v>4.7619047619047616E-2</v>
      </c>
      <c r="AC13" s="56">
        <f t="shared" si="15"/>
        <v>0.95238095238095233</v>
      </c>
      <c r="AD13" s="65">
        <v>1</v>
      </c>
      <c r="AE13" s="65">
        <v>3</v>
      </c>
      <c r="AF13" s="65">
        <v>39</v>
      </c>
      <c r="AG13" s="65">
        <f t="shared" si="16"/>
        <v>43</v>
      </c>
      <c r="AH13" s="56">
        <f t="shared" si="17"/>
        <v>2.3255813953488372E-2</v>
      </c>
      <c r="AI13" s="56">
        <f t="shared" si="18"/>
        <v>6.9767441860465115E-2</v>
      </c>
      <c r="AJ13" s="56">
        <f t="shared" si="19"/>
        <v>0.90697674418604646</v>
      </c>
      <c r="AK13" s="65">
        <v>0</v>
      </c>
      <c r="AL13" s="65">
        <v>3</v>
      </c>
      <c r="AM13" s="65">
        <v>44</v>
      </c>
      <c r="AN13" s="65">
        <f t="shared" si="20"/>
        <v>47</v>
      </c>
      <c r="AO13" s="56">
        <f t="shared" si="21"/>
        <v>0</v>
      </c>
      <c r="AP13" s="56">
        <f t="shared" si="22"/>
        <v>6.3829787234042548E-2</v>
      </c>
      <c r="AQ13" s="56">
        <f t="shared" si="23"/>
        <v>0.93617021276595747</v>
      </c>
      <c r="AR13" s="65">
        <v>0</v>
      </c>
      <c r="AS13" s="65">
        <v>5</v>
      </c>
      <c r="AT13" s="65">
        <v>44</v>
      </c>
      <c r="AU13" s="65">
        <f t="shared" si="24"/>
        <v>49</v>
      </c>
      <c r="AV13" s="56">
        <f t="shared" si="25"/>
        <v>0</v>
      </c>
      <c r="AW13" s="56">
        <f t="shared" si="26"/>
        <v>0.10204081632653061</v>
      </c>
      <c r="AX13" s="44">
        <f t="shared" si="27"/>
        <v>0.89795918367346939</v>
      </c>
      <c r="AY13" s="65">
        <v>0</v>
      </c>
      <c r="AZ13" s="65">
        <v>5</v>
      </c>
      <c r="BA13" s="65">
        <v>50</v>
      </c>
      <c r="BB13" s="65">
        <v>55</v>
      </c>
      <c r="BC13" s="56">
        <f t="shared" si="28"/>
        <v>0</v>
      </c>
      <c r="BD13" s="56">
        <f t="shared" si="29"/>
        <v>9.0909090909090912E-2</v>
      </c>
      <c r="BE13" s="44">
        <f t="shared" si="30"/>
        <v>0.90909090909090906</v>
      </c>
    </row>
    <row r="14" spans="1:57" ht="18" customHeight="1" x14ac:dyDescent="0.4">
      <c r="A14" s="74" t="s">
        <v>455</v>
      </c>
      <c r="B14" s="65">
        <v>6</v>
      </c>
      <c r="C14" s="65">
        <v>6</v>
      </c>
      <c r="D14" s="65">
        <v>149</v>
      </c>
      <c r="E14" s="65">
        <f t="shared" si="0"/>
        <v>161</v>
      </c>
      <c r="F14" s="57">
        <f t="shared" si="1"/>
        <v>3.7267080745341616E-2</v>
      </c>
      <c r="G14" s="57">
        <f t="shared" si="2"/>
        <v>3.7267080745341616E-2</v>
      </c>
      <c r="H14" s="57">
        <f t="shared" si="3"/>
        <v>0.92546583850931674</v>
      </c>
      <c r="I14" s="65">
        <v>5</v>
      </c>
      <c r="J14" s="65">
        <v>8</v>
      </c>
      <c r="K14" s="65">
        <v>159</v>
      </c>
      <c r="L14" s="65">
        <f t="shared" si="4"/>
        <v>172</v>
      </c>
      <c r="M14" s="57">
        <f t="shared" si="5"/>
        <v>2.9069767441860465E-2</v>
      </c>
      <c r="N14" s="57">
        <f t="shared" si="6"/>
        <v>4.6511627906976744E-2</v>
      </c>
      <c r="O14" s="57">
        <f t="shared" si="7"/>
        <v>0.92441860465116277</v>
      </c>
      <c r="P14" s="65">
        <v>3</v>
      </c>
      <c r="Q14" s="65">
        <v>8</v>
      </c>
      <c r="R14" s="65">
        <v>159</v>
      </c>
      <c r="S14" s="65">
        <f t="shared" si="8"/>
        <v>170</v>
      </c>
      <c r="T14" s="57">
        <f t="shared" si="9"/>
        <v>1.7647058823529412E-2</v>
      </c>
      <c r="U14" s="57">
        <f t="shared" si="10"/>
        <v>4.7058823529411764E-2</v>
      </c>
      <c r="V14" s="57">
        <f t="shared" si="11"/>
        <v>0.93529411764705883</v>
      </c>
      <c r="W14" s="65">
        <v>3</v>
      </c>
      <c r="X14" s="65">
        <v>5</v>
      </c>
      <c r="Y14" s="65">
        <v>156</v>
      </c>
      <c r="Z14" s="65">
        <f t="shared" si="12"/>
        <v>164</v>
      </c>
      <c r="AA14" s="57">
        <f t="shared" si="13"/>
        <v>1.8292682926829267E-2</v>
      </c>
      <c r="AB14" s="57">
        <f t="shared" si="14"/>
        <v>3.048780487804878E-2</v>
      </c>
      <c r="AC14" s="57">
        <f t="shared" si="15"/>
        <v>0.95121951219512191</v>
      </c>
      <c r="AD14" s="65">
        <v>1</v>
      </c>
      <c r="AE14" s="65">
        <v>6</v>
      </c>
      <c r="AF14" s="65">
        <v>152</v>
      </c>
      <c r="AG14" s="65">
        <f t="shared" si="16"/>
        <v>159</v>
      </c>
      <c r="AH14" s="57">
        <f t="shared" si="17"/>
        <v>6.2893081761006293E-3</v>
      </c>
      <c r="AI14" s="57">
        <f t="shared" si="18"/>
        <v>3.7735849056603772E-2</v>
      </c>
      <c r="AJ14" s="57">
        <f t="shared" si="19"/>
        <v>0.95597484276729561</v>
      </c>
      <c r="AK14" s="65">
        <v>1</v>
      </c>
      <c r="AL14" s="65">
        <v>5</v>
      </c>
      <c r="AM14" s="65">
        <v>152</v>
      </c>
      <c r="AN14" s="65">
        <f t="shared" si="20"/>
        <v>158</v>
      </c>
      <c r="AO14" s="57">
        <f t="shared" si="21"/>
        <v>6.3291139240506328E-3</v>
      </c>
      <c r="AP14" s="57">
        <f t="shared" si="22"/>
        <v>3.1645569620253167E-2</v>
      </c>
      <c r="AQ14" s="57">
        <f t="shared" si="23"/>
        <v>0.96202531645569622</v>
      </c>
      <c r="AR14" s="65">
        <v>2</v>
      </c>
      <c r="AS14" s="65">
        <v>5</v>
      </c>
      <c r="AT14" s="65">
        <v>152</v>
      </c>
      <c r="AU14" s="65">
        <f t="shared" si="24"/>
        <v>159</v>
      </c>
      <c r="AV14" s="57">
        <f t="shared" si="25"/>
        <v>1.2578616352201259E-2</v>
      </c>
      <c r="AW14" s="57">
        <f t="shared" si="26"/>
        <v>3.1446540880503145E-2</v>
      </c>
      <c r="AX14" s="45">
        <f t="shared" si="27"/>
        <v>0.95597484276729561</v>
      </c>
      <c r="AY14" s="65">
        <v>2</v>
      </c>
      <c r="AZ14" s="65">
        <v>6</v>
      </c>
      <c r="BA14" s="65">
        <v>145</v>
      </c>
      <c r="BB14" s="65">
        <v>153</v>
      </c>
      <c r="BC14" s="57">
        <f t="shared" si="28"/>
        <v>1.3071895424836602E-2</v>
      </c>
      <c r="BD14" s="57">
        <f t="shared" si="29"/>
        <v>3.9215686274509803E-2</v>
      </c>
      <c r="BE14" s="45">
        <f t="shared" si="30"/>
        <v>0.94771241830065356</v>
      </c>
    </row>
    <row r="15" spans="1:57" s="61" customFormat="1" ht="18" customHeight="1" x14ac:dyDescent="0.4">
      <c r="A15" s="74" t="s">
        <v>112</v>
      </c>
      <c r="B15" s="65">
        <f>B13+B14</f>
        <v>6</v>
      </c>
      <c r="C15" s="65">
        <f>C13+C14</f>
        <v>7</v>
      </c>
      <c r="D15" s="65">
        <f>D13+D14</f>
        <v>173</v>
      </c>
      <c r="E15" s="65">
        <f t="shared" si="0"/>
        <v>186</v>
      </c>
      <c r="F15" s="115">
        <f t="shared" si="1"/>
        <v>3.2258064516129031E-2</v>
      </c>
      <c r="G15" s="115">
        <f t="shared" si="2"/>
        <v>3.7634408602150539E-2</v>
      </c>
      <c r="H15" s="115">
        <f t="shared" si="3"/>
        <v>0.93010752688172038</v>
      </c>
      <c r="I15" s="65">
        <f>I13+I14</f>
        <v>5</v>
      </c>
      <c r="J15" s="65">
        <f>J13+J14</f>
        <v>9</v>
      </c>
      <c r="K15" s="65">
        <f>K13+K14</f>
        <v>186</v>
      </c>
      <c r="L15" s="65">
        <f t="shared" si="4"/>
        <v>200</v>
      </c>
      <c r="M15" s="115">
        <f t="shared" si="5"/>
        <v>2.5000000000000001E-2</v>
      </c>
      <c r="N15" s="115">
        <f t="shared" si="6"/>
        <v>4.4999999999999998E-2</v>
      </c>
      <c r="O15" s="115">
        <f t="shared" si="7"/>
        <v>0.93</v>
      </c>
      <c r="P15" s="65">
        <f>P13+P14</f>
        <v>3</v>
      </c>
      <c r="Q15" s="65">
        <f>Q13+Q14</f>
        <v>10</v>
      </c>
      <c r="R15" s="65">
        <f>R13+R14</f>
        <v>189</v>
      </c>
      <c r="S15" s="65">
        <f t="shared" si="8"/>
        <v>202</v>
      </c>
      <c r="T15" s="115">
        <f t="shared" si="9"/>
        <v>1.4851485148514851E-2</v>
      </c>
      <c r="U15" s="115">
        <f t="shared" si="10"/>
        <v>4.9504950495049507E-2</v>
      </c>
      <c r="V15" s="115">
        <f t="shared" si="11"/>
        <v>0.9356435643564357</v>
      </c>
      <c r="W15" s="65">
        <f>W13+W14</f>
        <v>3</v>
      </c>
      <c r="X15" s="65">
        <f>X13+X14</f>
        <v>7</v>
      </c>
      <c r="Y15" s="65">
        <f>Y13+Y14</f>
        <v>196</v>
      </c>
      <c r="Z15" s="65">
        <f t="shared" si="12"/>
        <v>206</v>
      </c>
      <c r="AA15" s="115">
        <f t="shared" si="13"/>
        <v>1.4563106796116505E-2</v>
      </c>
      <c r="AB15" s="115">
        <f t="shared" si="14"/>
        <v>3.3980582524271843E-2</v>
      </c>
      <c r="AC15" s="115">
        <f t="shared" si="15"/>
        <v>0.95145631067961167</v>
      </c>
      <c r="AD15" s="65">
        <f>AD13+AD14</f>
        <v>2</v>
      </c>
      <c r="AE15" s="65">
        <f>AE13+AE14</f>
        <v>9</v>
      </c>
      <c r="AF15" s="65">
        <f>AF13+AF14</f>
        <v>191</v>
      </c>
      <c r="AG15" s="65">
        <f t="shared" si="16"/>
        <v>202</v>
      </c>
      <c r="AH15" s="115">
        <f t="shared" si="17"/>
        <v>9.9009900990099011E-3</v>
      </c>
      <c r="AI15" s="115">
        <f t="shared" si="18"/>
        <v>4.4554455445544552E-2</v>
      </c>
      <c r="AJ15" s="115">
        <f t="shared" si="19"/>
        <v>0.9455445544554455</v>
      </c>
      <c r="AK15" s="65">
        <f>AK13+AK14</f>
        <v>1</v>
      </c>
      <c r="AL15" s="65">
        <f>AL13+AL14</f>
        <v>8</v>
      </c>
      <c r="AM15" s="65">
        <f>AM13+AM14</f>
        <v>196</v>
      </c>
      <c r="AN15" s="65">
        <f t="shared" si="20"/>
        <v>205</v>
      </c>
      <c r="AO15" s="115">
        <f t="shared" si="21"/>
        <v>4.8780487804878049E-3</v>
      </c>
      <c r="AP15" s="115">
        <f t="shared" si="22"/>
        <v>3.9024390243902439E-2</v>
      </c>
      <c r="AQ15" s="115">
        <f t="shared" si="23"/>
        <v>0.95609756097560972</v>
      </c>
      <c r="AR15" s="65">
        <f>AR13+AR14</f>
        <v>2</v>
      </c>
      <c r="AS15" s="65">
        <f>AS13+AS14</f>
        <v>10</v>
      </c>
      <c r="AT15" s="65">
        <f>AT13+AT14</f>
        <v>196</v>
      </c>
      <c r="AU15" s="65">
        <f t="shared" si="24"/>
        <v>208</v>
      </c>
      <c r="AV15" s="115">
        <f t="shared" si="25"/>
        <v>9.6153846153846159E-3</v>
      </c>
      <c r="AW15" s="115">
        <f t="shared" si="26"/>
        <v>4.807692307692308E-2</v>
      </c>
      <c r="AX15" s="116">
        <f t="shared" si="27"/>
        <v>0.94230769230769229</v>
      </c>
      <c r="AY15" s="65">
        <v>2</v>
      </c>
      <c r="AZ15" s="65">
        <v>11</v>
      </c>
      <c r="BA15" s="65">
        <v>195</v>
      </c>
      <c r="BB15" s="65">
        <v>208</v>
      </c>
      <c r="BC15" s="115">
        <f t="shared" si="28"/>
        <v>9.6153846153846159E-3</v>
      </c>
      <c r="BD15" s="115">
        <f t="shared" si="29"/>
        <v>5.2884615384615384E-2</v>
      </c>
      <c r="BE15" s="116">
        <f t="shared" si="30"/>
        <v>0.9375</v>
      </c>
    </row>
    <row r="16" spans="1:57" ht="18" customHeight="1" x14ac:dyDescent="0.4">
      <c r="A16" s="74" t="s">
        <v>456</v>
      </c>
      <c r="B16" s="65">
        <v>0</v>
      </c>
      <c r="C16" s="65">
        <v>2</v>
      </c>
      <c r="D16" s="65">
        <v>9</v>
      </c>
      <c r="E16" s="65">
        <f t="shared" si="0"/>
        <v>11</v>
      </c>
      <c r="F16" s="56">
        <f t="shared" si="1"/>
        <v>0</v>
      </c>
      <c r="G16" s="56">
        <f t="shared" si="2"/>
        <v>0.18181818181818182</v>
      </c>
      <c r="H16" s="56">
        <f t="shared" si="3"/>
        <v>0.81818181818181823</v>
      </c>
      <c r="I16" s="65">
        <v>0</v>
      </c>
      <c r="J16" s="65">
        <v>3</v>
      </c>
      <c r="K16" s="65">
        <v>9</v>
      </c>
      <c r="L16" s="65">
        <f t="shared" si="4"/>
        <v>12</v>
      </c>
      <c r="M16" s="56">
        <f t="shared" si="5"/>
        <v>0</v>
      </c>
      <c r="N16" s="56">
        <f t="shared" si="6"/>
        <v>0.25</v>
      </c>
      <c r="O16" s="56">
        <f t="shared" si="7"/>
        <v>0.75</v>
      </c>
      <c r="P16" s="65">
        <v>0</v>
      </c>
      <c r="Q16" s="65">
        <v>2</v>
      </c>
      <c r="R16" s="65">
        <v>9</v>
      </c>
      <c r="S16" s="65">
        <f t="shared" si="8"/>
        <v>11</v>
      </c>
      <c r="T16" s="56">
        <f t="shared" si="9"/>
        <v>0</v>
      </c>
      <c r="U16" s="56">
        <f t="shared" si="10"/>
        <v>0.18181818181818182</v>
      </c>
      <c r="V16" s="56">
        <f t="shared" si="11"/>
        <v>0.81818181818181823</v>
      </c>
      <c r="W16" s="65">
        <v>0</v>
      </c>
      <c r="X16" s="65">
        <v>2</v>
      </c>
      <c r="Y16" s="65">
        <v>11</v>
      </c>
      <c r="Z16" s="65">
        <f t="shared" si="12"/>
        <v>13</v>
      </c>
      <c r="AA16" s="56">
        <f t="shared" si="13"/>
        <v>0</v>
      </c>
      <c r="AB16" s="56">
        <f t="shared" si="14"/>
        <v>0.15384615384615385</v>
      </c>
      <c r="AC16" s="56">
        <f t="shared" si="15"/>
        <v>0.84615384615384615</v>
      </c>
      <c r="AD16" s="65">
        <v>0</v>
      </c>
      <c r="AE16" s="65">
        <v>0</v>
      </c>
      <c r="AF16" s="65">
        <v>10</v>
      </c>
      <c r="AG16" s="65">
        <f t="shared" si="16"/>
        <v>10</v>
      </c>
      <c r="AH16" s="56">
        <f t="shared" si="17"/>
        <v>0</v>
      </c>
      <c r="AI16" s="56">
        <f t="shared" si="18"/>
        <v>0</v>
      </c>
      <c r="AJ16" s="56">
        <f t="shared" si="19"/>
        <v>1</v>
      </c>
      <c r="AK16" s="65">
        <v>0</v>
      </c>
      <c r="AL16" s="65">
        <v>0</v>
      </c>
      <c r="AM16" s="65">
        <v>11</v>
      </c>
      <c r="AN16" s="65">
        <f t="shared" si="20"/>
        <v>11</v>
      </c>
      <c r="AO16" s="56">
        <f t="shared" si="21"/>
        <v>0</v>
      </c>
      <c r="AP16" s="56">
        <f t="shared" si="22"/>
        <v>0</v>
      </c>
      <c r="AQ16" s="56">
        <f t="shared" si="23"/>
        <v>1</v>
      </c>
      <c r="AR16" s="65">
        <v>0</v>
      </c>
      <c r="AS16" s="65">
        <v>0</v>
      </c>
      <c r="AT16" s="65">
        <v>10</v>
      </c>
      <c r="AU16" s="65">
        <f t="shared" si="24"/>
        <v>10</v>
      </c>
      <c r="AV16" s="56">
        <f t="shared" si="25"/>
        <v>0</v>
      </c>
      <c r="AW16" s="56">
        <f t="shared" si="26"/>
        <v>0</v>
      </c>
      <c r="AX16" s="44">
        <f t="shared" si="27"/>
        <v>1</v>
      </c>
      <c r="AY16" s="65">
        <v>0</v>
      </c>
      <c r="AZ16" s="65">
        <v>0</v>
      </c>
      <c r="BA16" s="65">
        <v>11</v>
      </c>
      <c r="BB16" s="65">
        <v>11</v>
      </c>
      <c r="BC16" s="56">
        <f t="shared" si="28"/>
        <v>0</v>
      </c>
      <c r="BD16" s="56">
        <f t="shared" si="29"/>
        <v>0</v>
      </c>
      <c r="BE16" s="44">
        <f t="shared" si="30"/>
        <v>1</v>
      </c>
    </row>
    <row r="17" spans="1:57" ht="18" customHeight="1" x14ac:dyDescent="0.4">
      <c r="A17" s="74" t="s">
        <v>457</v>
      </c>
      <c r="B17" s="65">
        <v>0</v>
      </c>
      <c r="C17" s="65">
        <v>0</v>
      </c>
      <c r="D17" s="65">
        <v>27</v>
      </c>
      <c r="E17" s="65">
        <f t="shared" si="0"/>
        <v>27</v>
      </c>
      <c r="F17" s="57">
        <f t="shared" si="1"/>
        <v>0</v>
      </c>
      <c r="G17" s="57">
        <f t="shared" si="2"/>
        <v>0</v>
      </c>
      <c r="H17" s="57">
        <f t="shared" si="3"/>
        <v>1</v>
      </c>
      <c r="I17" s="65">
        <v>0</v>
      </c>
      <c r="J17" s="65">
        <v>0</v>
      </c>
      <c r="K17" s="65">
        <v>25</v>
      </c>
      <c r="L17" s="65">
        <f t="shared" si="4"/>
        <v>25</v>
      </c>
      <c r="M17" s="57">
        <f t="shared" si="5"/>
        <v>0</v>
      </c>
      <c r="N17" s="57">
        <f t="shared" si="6"/>
        <v>0</v>
      </c>
      <c r="O17" s="57">
        <f t="shared" si="7"/>
        <v>1</v>
      </c>
      <c r="P17" s="65">
        <v>0</v>
      </c>
      <c r="Q17" s="65">
        <v>0</v>
      </c>
      <c r="R17" s="65">
        <v>27</v>
      </c>
      <c r="S17" s="65">
        <f t="shared" si="8"/>
        <v>27</v>
      </c>
      <c r="T17" s="57">
        <f t="shared" si="9"/>
        <v>0</v>
      </c>
      <c r="U17" s="57">
        <f t="shared" si="10"/>
        <v>0</v>
      </c>
      <c r="V17" s="57">
        <f t="shared" si="11"/>
        <v>1</v>
      </c>
      <c r="W17" s="65">
        <v>1</v>
      </c>
      <c r="X17" s="65">
        <v>0</v>
      </c>
      <c r="Y17" s="65">
        <v>25</v>
      </c>
      <c r="Z17" s="65">
        <f t="shared" si="12"/>
        <v>26</v>
      </c>
      <c r="AA17" s="57">
        <f t="shared" si="13"/>
        <v>3.8461538461538464E-2</v>
      </c>
      <c r="AB17" s="57">
        <f t="shared" si="14"/>
        <v>0</v>
      </c>
      <c r="AC17" s="57">
        <f t="shared" si="15"/>
        <v>0.96153846153846156</v>
      </c>
      <c r="AD17" s="65">
        <v>0</v>
      </c>
      <c r="AE17" s="65">
        <v>0</v>
      </c>
      <c r="AF17" s="65">
        <v>26</v>
      </c>
      <c r="AG17" s="65">
        <f t="shared" si="16"/>
        <v>26</v>
      </c>
      <c r="AH17" s="57">
        <f t="shared" si="17"/>
        <v>0</v>
      </c>
      <c r="AI17" s="57">
        <f t="shared" si="18"/>
        <v>0</v>
      </c>
      <c r="AJ17" s="57">
        <f t="shared" si="19"/>
        <v>1</v>
      </c>
      <c r="AK17" s="65">
        <v>0</v>
      </c>
      <c r="AL17" s="65">
        <v>0</v>
      </c>
      <c r="AM17" s="65">
        <v>27</v>
      </c>
      <c r="AN17" s="65">
        <f t="shared" si="20"/>
        <v>27</v>
      </c>
      <c r="AO17" s="57">
        <f t="shared" si="21"/>
        <v>0</v>
      </c>
      <c r="AP17" s="57">
        <f t="shared" si="22"/>
        <v>0</v>
      </c>
      <c r="AQ17" s="57">
        <f t="shared" si="23"/>
        <v>1</v>
      </c>
      <c r="AR17" s="65">
        <v>0</v>
      </c>
      <c r="AS17" s="65">
        <v>0</v>
      </c>
      <c r="AT17" s="65">
        <v>28</v>
      </c>
      <c r="AU17" s="65">
        <f t="shared" si="24"/>
        <v>28</v>
      </c>
      <c r="AV17" s="57">
        <f t="shared" si="25"/>
        <v>0</v>
      </c>
      <c r="AW17" s="57">
        <f t="shared" si="26"/>
        <v>0</v>
      </c>
      <c r="AX17" s="45">
        <f t="shared" si="27"/>
        <v>1</v>
      </c>
      <c r="AY17" s="65">
        <v>0</v>
      </c>
      <c r="AZ17" s="65">
        <v>0</v>
      </c>
      <c r="BA17" s="65">
        <v>27</v>
      </c>
      <c r="BB17" s="65">
        <v>27</v>
      </c>
      <c r="BC17" s="57">
        <f t="shared" si="28"/>
        <v>0</v>
      </c>
      <c r="BD17" s="57">
        <f t="shared" si="29"/>
        <v>0</v>
      </c>
      <c r="BE17" s="45">
        <f t="shared" si="30"/>
        <v>1</v>
      </c>
    </row>
    <row r="18" spans="1:57" s="61" customFormat="1" ht="18" customHeight="1" x14ac:dyDescent="0.4">
      <c r="A18" s="74" t="s">
        <v>118</v>
      </c>
      <c r="B18" s="65">
        <f>B16+B17</f>
        <v>0</v>
      </c>
      <c r="C18" s="65">
        <f>C16+C17</f>
        <v>2</v>
      </c>
      <c r="D18" s="65">
        <f>D16+D17</f>
        <v>36</v>
      </c>
      <c r="E18" s="65">
        <f t="shared" si="0"/>
        <v>38</v>
      </c>
      <c r="F18" s="115">
        <f t="shared" si="1"/>
        <v>0</v>
      </c>
      <c r="G18" s="115">
        <f t="shared" si="2"/>
        <v>5.2631578947368418E-2</v>
      </c>
      <c r="H18" s="115">
        <f t="shared" si="3"/>
        <v>0.94736842105263153</v>
      </c>
      <c r="I18" s="65">
        <f>I16+I17</f>
        <v>0</v>
      </c>
      <c r="J18" s="65">
        <f>J16+J17</f>
        <v>3</v>
      </c>
      <c r="K18" s="65">
        <f>K16+K17</f>
        <v>34</v>
      </c>
      <c r="L18" s="65">
        <f t="shared" si="4"/>
        <v>37</v>
      </c>
      <c r="M18" s="115">
        <f t="shared" si="5"/>
        <v>0</v>
      </c>
      <c r="N18" s="115">
        <f t="shared" si="6"/>
        <v>8.1081081081081086E-2</v>
      </c>
      <c r="O18" s="115">
        <f t="shared" si="7"/>
        <v>0.91891891891891897</v>
      </c>
      <c r="P18" s="65">
        <f>P16+P17</f>
        <v>0</v>
      </c>
      <c r="Q18" s="65">
        <f>Q16+Q17</f>
        <v>2</v>
      </c>
      <c r="R18" s="65">
        <f>R16+R17</f>
        <v>36</v>
      </c>
      <c r="S18" s="65">
        <f t="shared" si="8"/>
        <v>38</v>
      </c>
      <c r="T18" s="115">
        <f t="shared" si="9"/>
        <v>0</v>
      </c>
      <c r="U18" s="115">
        <f t="shared" si="10"/>
        <v>5.2631578947368418E-2</v>
      </c>
      <c r="V18" s="115">
        <f t="shared" si="11"/>
        <v>0.94736842105263153</v>
      </c>
      <c r="W18" s="65">
        <f>W16+W17</f>
        <v>1</v>
      </c>
      <c r="X18" s="65">
        <f>X16+X17</f>
        <v>2</v>
      </c>
      <c r="Y18" s="65">
        <f>Y16+Y17</f>
        <v>36</v>
      </c>
      <c r="Z18" s="65">
        <f t="shared" si="12"/>
        <v>39</v>
      </c>
      <c r="AA18" s="115">
        <f t="shared" si="13"/>
        <v>2.564102564102564E-2</v>
      </c>
      <c r="AB18" s="115">
        <f t="shared" si="14"/>
        <v>5.128205128205128E-2</v>
      </c>
      <c r="AC18" s="115">
        <f t="shared" si="15"/>
        <v>0.92307692307692313</v>
      </c>
      <c r="AD18" s="65">
        <f>AD16+AD17</f>
        <v>0</v>
      </c>
      <c r="AE18" s="65">
        <f>AE16+AE17</f>
        <v>0</v>
      </c>
      <c r="AF18" s="65">
        <f>AF16+AF17</f>
        <v>36</v>
      </c>
      <c r="AG18" s="65">
        <f t="shared" si="16"/>
        <v>36</v>
      </c>
      <c r="AH18" s="115">
        <f t="shared" si="17"/>
        <v>0</v>
      </c>
      <c r="AI18" s="115">
        <f t="shared" si="18"/>
        <v>0</v>
      </c>
      <c r="AJ18" s="115">
        <f t="shared" si="19"/>
        <v>1</v>
      </c>
      <c r="AK18" s="65">
        <f>AK16+AK17</f>
        <v>0</v>
      </c>
      <c r="AL18" s="65">
        <f>AL16+AL17</f>
        <v>0</v>
      </c>
      <c r="AM18" s="65">
        <f>AM16+AM17</f>
        <v>38</v>
      </c>
      <c r="AN18" s="65">
        <f t="shared" si="20"/>
        <v>38</v>
      </c>
      <c r="AO18" s="115">
        <f t="shared" si="21"/>
        <v>0</v>
      </c>
      <c r="AP18" s="115">
        <f t="shared" si="22"/>
        <v>0</v>
      </c>
      <c r="AQ18" s="115">
        <f t="shared" si="23"/>
        <v>1</v>
      </c>
      <c r="AR18" s="65">
        <f>AR16+AR17</f>
        <v>0</v>
      </c>
      <c r="AS18" s="65">
        <f>AS16+AS17</f>
        <v>0</v>
      </c>
      <c r="AT18" s="65">
        <f>AT16+AT17</f>
        <v>38</v>
      </c>
      <c r="AU18" s="65">
        <f t="shared" si="24"/>
        <v>38</v>
      </c>
      <c r="AV18" s="115">
        <f t="shared" si="25"/>
        <v>0</v>
      </c>
      <c r="AW18" s="115">
        <f t="shared" si="26"/>
        <v>0</v>
      </c>
      <c r="AX18" s="116">
        <f t="shared" si="27"/>
        <v>1</v>
      </c>
      <c r="AY18" s="65">
        <v>0</v>
      </c>
      <c r="AZ18" s="65">
        <v>0</v>
      </c>
      <c r="BA18" s="65">
        <v>38</v>
      </c>
      <c r="BB18" s="65">
        <v>38</v>
      </c>
      <c r="BC18" s="115">
        <f t="shared" si="28"/>
        <v>0</v>
      </c>
      <c r="BD18" s="115">
        <f t="shared" si="29"/>
        <v>0</v>
      </c>
      <c r="BE18" s="116">
        <f t="shared" si="30"/>
        <v>1</v>
      </c>
    </row>
    <row r="19" spans="1:57" ht="18" customHeight="1" x14ac:dyDescent="0.4">
      <c r="A19" s="74" t="s">
        <v>458</v>
      </c>
      <c r="B19" s="65">
        <v>0</v>
      </c>
      <c r="C19" s="65">
        <v>5</v>
      </c>
      <c r="D19" s="65">
        <v>68</v>
      </c>
      <c r="E19" s="65">
        <f t="shared" si="0"/>
        <v>73</v>
      </c>
      <c r="F19" s="56">
        <f t="shared" si="1"/>
        <v>0</v>
      </c>
      <c r="G19" s="56">
        <f t="shared" si="2"/>
        <v>6.8493150684931503E-2</v>
      </c>
      <c r="H19" s="56">
        <f t="shared" si="3"/>
        <v>0.93150684931506844</v>
      </c>
      <c r="I19" s="65">
        <v>1</v>
      </c>
      <c r="J19" s="65">
        <v>5</v>
      </c>
      <c r="K19" s="65">
        <v>66</v>
      </c>
      <c r="L19" s="65">
        <f t="shared" si="4"/>
        <v>72</v>
      </c>
      <c r="M19" s="56">
        <f t="shared" si="5"/>
        <v>1.3888888888888888E-2</v>
      </c>
      <c r="N19" s="56">
        <f t="shared" si="6"/>
        <v>6.9444444444444448E-2</v>
      </c>
      <c r="O19" s="56">
        <f t="shared" si="7"/>
        <v>0.91666666666666663</v>
      </c>
      <c r="P19" s="65">
        <v>0</v>
      </c>
      <c r="Q19" s="65">
        <v>3</v>
      </c>
      <c r="R19" s="65">
        <v>70</v>
      </c>
      <c r="S19" s="65">
        <f t="shared" si="8"/>
        <v>73</v>
      </c>
      <c r="T19" s="56">
        <f t="shared" si="9"/>
        <v>0</v>
      </c>
      <c r="U19" s="56">
        <f t="shared" si="10"/>
        <v>4.1095890410958902E-2</v>
      </c>
      <c r="V19" s="56">
        <f t="shared" si="11"/>
        <v>0.95890410958904104</v>
      </c>
      <c r="W19" s="65">
        <v>0</v>
      </c>
      <c r="X19" s="65">
        <v>5</v>
      </c>
      <c r="Y19" s="65">
        <v>74</v>
      </c>
      <c r="Z19" s="65">
        <f t="shared" si="12"/>
        <v>79</v>
      </c>
      <c r="AA19" s="56">
        <f t="shared" si="13"/>
        <v>0</v>
      </c>
      <c r="AB19" s="56">
        <f t="shared" si="14"/>
        <v>6.3291139240506333E-2</v>
      </c>
      <c r="AC19" s="56">
        <f t="shared" si="15"/>
        <v>0.93670886075949367</v>
      </c>
      <c r="AD19" s="65">
        <v>0</v>
      </c>
      <c r="AE19" s="65">
        <v>5</v>
      </c>
      <c r="AF19" s="65">
        <v>76</v>
      </c>
      <c r="AG19" s="65">
        <f t="shared" si="16"/>
        <v>81</v>
      </c>
      <c r="AH19" s="56">
        <f t="shared" si="17"/>
        <v>0</v>
      </c>
      <c r="AI19" s="56">
        <f t="shared" si="18"/>
        <v>6.1728395061728392E-2</v>
      </c>
      <c r="AJ19" s="56">
        <f t="shared" si="19"/>
        <v>0.93827160493827155</v>
      </c>
      <c r="AK19" s="65">
        <v>0</v>
      </c>
      <c r="AL19" s="65">
        <v>5</v>
      </c>
      <c r="AM19" s="65">
        <v>75</v>
      </c>
      <c r="AN19" s="65">
        <f t="shared" si="20"/>
        <v>80</v>
      </c>
      <c r="AO19" s="56">
        <f t="shared" si="21"/>
        <v>0</v>
      </c>
      <c r="AP19" s="56">
        <f t="shared" si="22"/>
        <v>6.25E-2</v>
      </c>
      <c r="AQ19" s="56">
        <f t="shared" si="23"/>
        <v>0.9375</v>
      </c>
      <c r="AR19" s="65">
        <v>0</v>
      </c>
      <c r="AS19" s="65">
        <v>5</v>
      </c>
      <c r="AT19" s="65">
        <v>77</v>
      </c>
      <c r="AU19" s="65">
        <f t="shared" si="24"/>
        <v>82</v>
      </c>
      <c r="AV19" s="56">
        <f t="shared" si="25"/>
        <v>0</v>
      </c>
      <c r="AW19" s="56">
        <f t="shared" si="26"/>
        <v>6.097560975609756E-2</v>
      </c>
      <c r="AX19" s="44">
        <f t="shared" si="27"/>
        <v>0.93902439024390238</v>
      </c>
      <c r="AY19" s="65">
        <v>0</v>
      </c>
      <c r="AZ19" s="65">
        <v>5</v>
      </c>
      <c r="BA19" s="65">
        <v>82</v>
      </c>
      <c r="BB19" s="65">
        <v>87</v>
      </c>
      <c r="BC19" s="56">
        <f t="shared" si="28"/>
        <v>0</v>
      </c>
      <c r="BD19" s="56">
        <f t="shared" si="29"/>
        <v>5.7471264367816091E-2</v>
      </c>
      <c r="BE19" s="44">
        <f t="shared" si="30"/>
        <v>0.94252873563218387</v>
      </c>
    </row>
    <row r="20" spans="1:57" ht="18" customHeight="1" x14ac:dyDescent="0.4">
      <c r="A20" s="74" t="s">
        <v>459</v>
      </c>
      <c r="B20" s="65">
        <v>5</v>
      </c>
      <c r="C20" s="65">
        <v>3</v>
      </c>
      <c r="D20" s="65">
        <v>99</v>
      </c>
      <c r="E20" s="65">
        <f t="shared" si="0"/>
        <v>107</v>
      </c>
      <c r="F20" s="57">
        <f t="shared" si="1"/>
        <v>4.6728971962616821E-2</v>
      </c>
      <c r="G20" s="57">
        <f t="shared" si="2"/>
        <v>2.8037383177570093E-2</v>
      </c>
      <c r="H20" s="57">
        <f t="shared" si="3"/>
        <v>0.92523364485981308</v>
      </c>
      <c r="I20" s="65">
        <v>5</v>
      </c>
      <c r="J20" s="65">
        <v>2</v>
      </c>
      <c r="K20" s="65">
        <v>104</v>
      </c>
      <c r="L20" s="65">
        <f t="shared" si="4"/>
        <v>111</v>
      </c>
      <c r="M20" s="57">
        <f t="shared" si="5"/>
        <v>4.5045045045045043E-2</v>
      </c>
      <c r="N20" s="57">
        <f t="shared" si="6"/>
        <v>1.8018018018018018E-2</v>
      </c>
      <c r="O20" s="57">
        <f t="shared" si="7"/>
        <v>0.93693693693693691</v>
      </c>
      <c r="P20" s="65">
        <v>7</v>
      </c>
      <c r="Q20" s="65">
        <v>2</v>
      </c>
      <c r="R20" s="65">
        <v>103</v>
      </c>
      <c r="S20" s="65">
        <f t="shared" si="8"/>
        <v>112</v>
      </c>
      <c r="T20" s="57">
        <f t="shared" si="9"/>
        <v>6.25E-2</v>
      </c>
      <c r="U20" s="57">
        <f t="shared" si="10"/>
        <v>1.7857142857142856E-2</v>
      </c>
      <c r="V20" s="57">
        <f t="shared" si="11"/>
        <v>0.9196428571428571</v>
      </c>
      <c r="W20" s="65">
        <v>7</v>
      </c>
      <c r="X20" s="65">
        <v>5</v>
      </c>
      <c r="Y20" s="65">
        <v>103</v>
      </c>
      <c r="Z20" s="65">
        <f t="shared" si="12"/>
        <v>115</v>
      </c>
      <c r="AA20" s="57">
        <f t="shared" si="13"/>
        <v>6.0869565217391307E-2</v>
      </c>
      <c r="AB20" s="57">
        <f t="shared" si="14"/>
        <v>4.3478260869565216E-2</v>
      </c>
      <c r="AC20" s="57">
        <f t="shared" si="15"/>
        <v>0.89565217391304353</v>
      </c>
      <c r="AD20" s="65">
        <v>5</v>
      </c>
      <c r="AE20" s="65">
        <v>4</v>
      </c>
      <c r="AF20" s="65">
        <v>103</v>
      </c>
      <c r="AG20" s="65">
        <f t="shared" si="16"/>
        <v>112</v>
      </c>
      <c r="AH20" s="57">
        <f t="shared" si="17"/>
        <v>4.4642857142857144E-2</v>
      </c>
      <c r="AI20" s="57">
        <f t="shared" si="18"/>
        <v>3.5714285714285712E-2</v>
      </c>
      <c r="AJ20" s="57">
        <f t="shared" si="19"/>
        <v>0.9196428571428571</v>
      </c>
      <c r="AK20" s="65">
        <v>5</v>
      </c>
      <c r="AL20" s="65">
        <v>3</v>
      </c>
      <c r="AM20" s="65">
        <v>97</v>
      </c>
      <c r="AN20" s="65">
        <f t="shared" si="20"/>
        <v>105</v>
      </c>
      <c r="AO20" s="57">
        <f t="shared" si="21"/>
        <v>4.7619047619047616E-2</v>
      </c>
      <c r="AP20" s="57">
        <f t="shared" si="22"/>
        <v>2.8571428571428571E-2</v>
      </c>
      <c r="AQ20" s="57">
        <f t="shared" si="23"/>
        <v>0.92380952380952386</v>
      </c>
      <c r="AR20" s="65">
        <v>2</v>
      </c>
      <c r="AS20" s="65">
        <v>3</v>
      </c>
      <c r="AT20" s="65">
        <v>96</v>
      </c>
      <c r="AU20" s="65">
        <f t="shared" si="24"/>
        <v>101</v>
      </c>
      <c r="AV20" s="57">
        <f t="shared" si="25"/>
        <v>1.9801980198019802E-2</v>
      </c>
      <c r="AW20" s="57">
        <f t="shared" si="26"/>
        <v>2.9702970297029702E-2</v>
      </c>
      <c r="AX20" s="45">
        <f t="shared" si="27"/>
        <v>0.95049504950495045</v>
      </c>
      <c r="AY20" s="65">
        <v>4</v>
      </c>
      <c r="AZ20" s="65">
        <v>6</v>
      </c>
      <c r="BA20" s="65">
        <v>94</v>
      </c>
      <c r="BB20" s="65">
        <v>104</v>
      </c>
      <c r="BC20" s="57">
        <f t="shared" si="28"/>
        <v>3.8461538461538464E-2</v>
      </c>
      <c r="BD20" s="57">
        <f t="shared" si="29"/>
        <v>5.7692307692307696E-2</v>
      </c>
      <c r="BE20" s="45">
        <f t="shared" si="30"/>
        <v>0.90384615384615385</v>
      </c>
    </row>
    <row r="21" spans="1:57" s="61" customFormat="1" ht="18" customHeight="1" x14ac:dyDescent="0.4">
      <c r="A21" s="74" t="s">
        <v>123</v>
      </c>
      <c r="B21" s="65">
        <f>B19+B20</f>
        <v>5</v>
      </c>
      <c r="C21" s="65">
        <f>C19+C20</f>
        <v>8</v>
      </c>
      <c r="D21" s="65">
        <f>D19+D20</f>
        <v>167</v>
      </c>
      <c r="E21" s="65">
        <f t="shared" si="0"/>
        <v>180</v>
      </c>
      <c r="F21" s="115">
        <f t="shared" si="1"/>
        <v>2.7777777777777776E-2</v>
      </c>
      <c r="G21" s="115">
        <f t="shared" si="2"/>
        <v>4.4444444444444446E-2</v>
      </c>
      <c r="H21" s="115">
        <f t="shared" si="3"/>
        <v>0.92777777777777781</v>
      </c>
      <c r="I21" s="65">
        <f>I19+I20</f>
        <v>6</v>
      </c>
      <c r="J21" s="65">
        <f>J19+J20</f>
        <v>7</v>
      </c>
      <c r="K21" s="65">
        <f>K19+K20</f>
        <v>170</v>
      </c>
      <c r="L21" s="65">
        <f t="shared" si="4"/>
        <v>183</v>
      </c>
      <c r="M21" s="115">
        <f t="shared" si="5"/>
        <v>3.2786885245901641E-2</v>
      </c>
      <c r="N21" s="115">
        <f t="shared" si="6"/>
        <v>3.825136612021858E-2</v>
      </c>
      <c r="O21" s="115">
        <f t="shared" si="7"/>
        <v>0.92896174863387981</v>
      </c>
      <c r="P21" s="65">
        <f>P19+P20</f>
        <v>7</v>
      </c>
      <c r="Q21" s="65">
        <f>Q19+Q20</f>
        <v>5</v>
      </c>
      <c r="R21" s="65">
        <f>R19+R20</f>
        <v>173</v>
      </c>
      <c r="S21" s="65">
        <f t="shared" si="8"/>
        <v>185</v>
      </c>
      <c r="T21" s="115">
        <f t="shared" si="9"/>
        <v>3.783783783783784E-2</v>
      </c>
      <c r="U21" s="115">
        <f t="shared" si="10"/>
        <v>2.7027027027027029E-2</v>
      </c>
      <c r="V21" s="115">
        <f t="shared" si="11"/>
        <v>0.93513513513513513</v>
      </c>
      <c r="W21" s="65">
        <f>W19+W20</f>
        <v>7</v>
      </c>
      <c r="X21" s="65">
        <f>X19+X20</f>
        <v>10</v>
      </c>
      <c r="Y21" s="65">
        <f>Y19+Y20</f>
        <v>177</v>
      </c>
      <c r="Z21" s="65">
        <f t="shared" si="12"/>
        <v>194</v>
      </c>
      <c r="AA21" s="115">
        <f t="shared" si="13"/>
        <v>3.608247422680412E-2</v>
      </c>
      <c r="AB21" s="115">
        <f t="shared" si="14"/>
        <v>5.1546391752577317E-2</v>
      </c>
      <c r="AC21" s="115">
        <f t="shared" si="15"/>
        <v>0.91237113402061853</v>
      </c>
      <c r="AD21" s="65">
        <f>AD19+AD20</f>
        <v>5</v>
      </c>
      <c r="AE21" s="65">
        <f>AE19+AE20</f>
        <v>9</v>
      </c>
      <c r="AF21" s="65">
        <f>AF19+AF20</f>
        <v>179</v>
      </c>
      <c r="AG21" s="65">
        <f t="shared" si="16"/>
        <v>193</v>
      </c>
      <c r="AH21" s="115">
        <f t="shared" si="17"/>
        <v>2.5906735751295335E-2</v>
      </c>
      <c r="AI21" s="115">
        <f t="shared" si="18"/>
        <v>4.6632124352331605E-2</v>
      </c>
      <c r="AJ21" s="115">
        <f t="shared" si="19"/>
        <v>0.92746113989637302</v>
      </c>
      <c r="AK21" s="65">
        <f>AK19+AK20</f>
        <v>5</v>
      </c>
      <c r="AL21" s="65">
        <f>AL19+AL20</f>
        <v>8</v>
      </c>
      <c r="AM21" s="65">
        <f>AM19+AM20</f>
        <v>172</v>
      </c>
      <c r="AN21" s="65">
        <f t="shared" si="20"/>
        <v>185</v>
      </c>
      <c r="AO21" s="115">
        <f t="shared" si="21"/>
        <v>2.7027027027027029E-2</v>
      </c>
      <c r="AP21" s="115">
        <f t="shared" si="22"/>
        <v>4.3243243243243246E-2</v>
      </c>
      <c r="AQ21" s="115">
        <f t="shared" si="23"/>
        <v>0.92972972972972978</v>
      </c>
      <c r="AR21" s="65">
        <f>AR19+AR20</f>
        <v>2</v>
      </c>
      <c r="AS21" s="65">
        <f>AS19+AS20</f>
        <v>8</v>
      </c>
      <c r="AT21" s="65">
        <f>AT19+AT20</f>
        <v>173</v>
      </c>
      <c r="AU21" s="65">
        <f t="shared" si="24"/>
        <v>183</v>
      </c>
      <c r="AV21" s="115">
        <f t="shared" si="25"/>
        <v>1.092896174863388E-2</v>
      </c>
      <c r="AW21" s="115">
        <f t="shared" si="26"/>
        <v>4.3715846994535519E-2</v>
      </c>
      <c r="AX21" s="116">
        <f t="shared" si="27"/>
        <v>0.94535519125683065</v>
      </c>
      <c r="AY21" s="65">
        <v>4</v>
      </c>
      <c r="AZ21" s="65">
        <v>11</v>
      </c>
      <c r="BA21" s="65">
        <v>176</v>
      </c>
      <c r="BB21" s="65">
        <v>191</v>
      </c>
      <c r="BC21" s="115">
        <f t="shared" si="28"/>
        <v>2.0942408376963352E-2</v>
      </c>
      <c r="BD21" s="115">
        <f t="shared" si="29"/>
        <v>5.7591623036649213E-2</v>
      </c>
      <c r="BE21" s="116">
        <f t="shared" si="30"/>
        <v>0.92146596858638741</v>
      </c>
    </row>
    <row r="22" spans="1:57" ht="18" customHeight="1" x14ac:dyDescent="0.4">
      <c r="A22" s="74" t="s">
        <v>460</v>
      </c>
      <c r="B22" s="65">
        <v>0</v>
      </c>
      <c r="C22" s="65">
        <v>0</v>
      </c>
      <c r="D22" s="65">
        <v>20</v>
      </c>
      <c r="E22" s="65">
        <f t="shared" si="0"/>
        <v>20</v>
      </c>
      <c r="F22" s="56">
        <f t="shared" si="1"/>
        <v>0</v>
      </c>
      <c r="G22" s="56">
        <f t="shared" si="2"/>
        <v>0</v>
      </c>
      <c r="H22" s="56">
        <f t="shared" si="3"/>
        <v>1</v>
      </c>
      <c r="I22" s="65">
        <v>0</v>
      </c>
      <c r="J22" s="65">
        <v>0</v>
      </c>
      <c r="K22" s="65">
        <v>22</v>
      </c>
      <c r="L22" s="65">
        <f t="shared" si="4"/>
        <v>22</v>
      </c>
      <c r="M22" s="56">
        <f t="shared" si="5"/>
        <v>0</v>
      </c>
      <c r="N22" s="56">
        <f t="shared" si="6"/>
        <v>0</v>
      </c>
      <c r="O22" s="56">
        <f t="shared" si="7"/>
        <v>1</v>
      </c>
      <c r="P22" s="65">
        <v>1</v>
      </c>
      <c r="Q22" s="65">
        <v>1</v>
      </c>
      <c r="R22" s="65">
        <v>23</v>
      </c>
      <c r="S22" s="65">
        <f t="shared" si="8"/>
        <v>25</v>
      </c>
      <c r="T22" s="56">
        <f t="shared" si="9"/>
        <v>0.04</v>
      </c>
      <c r="U22" s="56">
        <f t="shared" si="10"/>
        <v>0.04</v>
      </c>
      <c r="V22" s="56">
        <f t="shared" si="11"/>
        <v>0.92</v>
      </c>
      <c r="W22" s="65">
        <v>0</v>
      </c>
      <c r="X22" s="65">
        <v>2</v>
      </c>
      <c r="Y22" s="65">
        <v>29</v>
      </c>
      <c r="Z22" s="65">
        <f t="shared" si="12"/>
        <v>31</v>
      </c>
      <c r="AA22" s="56">
        <f t="shared" si="13"/>
        <v>0</v>
      </c>
      <c r="AB22" s="56">
        <f t="shared" si="14"/>
        <v>6.4516129032258063E-2</v>
      </c>
      <c r="AC22" s="56">
        <f t="shared" si="15"/>
        <v>0.93548387096774188</v>
      </c>
      <c r="AD22" s="65">
        <v>0</v>
      </c>
      <c r="AE22" s="65">
        <v>2</v>
      </c>
      <c r="AF22" s="65">
        <v>33</v>
      </c>
      <c r="AG22" s="65">
        <f t="shared" si="16"/>
        <v>35</v>
      </c>
      <c r="AH22" s="56">
        <f t="shared" si="17"/>
        <v>0</v>
      </c>
      <c r="AI22" s="56">
        <f t="shared" si="18"/>
        <v>5.7142857142857141E-2</v>
      </c>
      <c r="AJ22" s="56">
        <f t="shared" si="19"/>
        <v>0.94285714285714284</v>
      </c>
      <c r="AK22" s="65">
        <v>0</v>
      </c>
      <c r="AL22" s="65">
        <v>2</v>
      </c>
      <c r="AM22" s="65">
        <v>33</v>
      </c>
      <c r="AN22" s="65">
        <f t="shared" si="20"/>
        <v>35</v>
      </c>
      <c r="AO22" s="56">
        <f t="shared" si="21"/>
        <v>0</v>
      </c>
      <c r="AP22" s="56">
        <f t="shared" si="22"/>
        <v>5.7142857142857141E-2</v>
      </c>
      <c r="AQ22" s="56">
        <f t="shared" si="23"/>
        <v>0.94285714285714284</v>
      </c>
      <c r="AR22" s="65">
        <v>0</v>
      </c>
      <c r="AS22" s="65">
        <v>2</v>
      </c>
      <c r="AT22" s="65">
        <v>37</v>
      </c>
      <c r="AU22" s="65">
        <f t="shared" si="24"/>
        <v>39</v>
      </c>
      <c r="AV22" s="56">
        <f t="shared" si="25"/>
        <v>0</v>
      </c>
      <c r="AW22" s="56">
        <f t="shared" si="26"/>
        <v>5.128205128205128E-2</v>
      </c>
      <c r="AX22" s="44">
        <f t="shared" si="27"/>
        <v>0.94871794871794868</v>
      </c>
      <c r="AY22" s="65">
        <v>0</v>
      </c>
      <c r="AZ22" s="65">
        <v>2</v>
      </c>
      <c r="BA22" s="65">
        <v>43</v>
      </c>
      <c r="BB22" s="65">
        <v>45</v>
      </c>
      <c r="BC22" s="56">
        <f t="shared" si="28"/>
        <v>0</v>
      </c>
      <c r="BD22" s="56">
        <f t="shared" si="29"/>
        <v>4.4444444444444446E-2</v>
      </c>
      <c r="BE22" s="44">
        <f t="shared" si="30"/>
        <v>0.9555555555555556</v>
      </c>
    </row>
    <row r="23" spans="1:57" ht="18" customHeight="1" x14ac:dyDescent="0.4">
      <c r="A23" s="74" t="s">
        <v>461</v>
      </c>
      <c r="B23" s="65">
        <v>2</v>
      </c>
      <c r="C23" s="65">
        <v>1</v>
      </c>
      <c r="D23" s="65">
        <v>87</v>
      </c>
      <c r="E23" s="65">
        <f t="shared" si="0"/>
        <v>90</v>
      </c>
      <c r="F23" s="57">
        <f t="shared" si="1"/>
        <v>2.2222222222222223E-2</v>
      </c>
      <c r="G23" s="57">
        <f t="shared" si="2"/>
        <v>1.1111111111111112E-2</v>
      </c>
      <c r="H23" s="57">
        <f t="shared" si="3"/>
        <v>0.96666666666666667</v>
      </c>
      <c r="I23" s="65">
        <v>2</v>
      </c>
      <c r="J23" s="65">
        <v>0</v>
      </c>
      <c r="K23" s="65">
        <v>87</v>
      </c>
      <c r="L23" s="65">
        <f t="shared" si="4"/>
        <v>89</v>
      </c>
      <c r="M23" s="57">
        <f t="shared" si="5"/>
        <v>2.247191011235955E-2</v>
      </c>
      <c r="N23" s="57">
        <f t="shared" si="6"/>
        <v>0</v>
      </c>
      <c r="O23" s="57">
        <f t="shared" si="7"/>
        <v>0.97752808988764039</v>
      </c>
      <c r="P23" s="65">
        <v>4</v>
      </c>
      <c r="Q23" s="65">
        <v>1</v>
      </c>
      <c r="R23" s="65">
        <v>86</v>
      </c>
      <c r="S23" s="65">
        <f t="shared" si="8"/>
        <v>91</v>
      </c>
      <c r="T23" s="57">
        <f t="shared" si="9"/>
        <v>4.3956043956043959E-2</v>
      </c>
      <c r="U23" s="57">
        <f t="shared" si="10"/>
        <v>1.098901098901099E-2</v>
      </c>
      <c r="V23" s="57">
        <f t="shared" si="11"/>
        <v>0.94505494505494503</v>
      </c>
      <c r="W23" s="65">
        <v>1</v>
      </c>
      <c r="X23" s="65">
        <v>1</v>
      </c>
      <c r="Y23" s="65">
        <v>89</v>
      </c>
      <c r="Z23" s="65">
        <f t="shared" si="12"/>
        <v>91</v>
      </c>
      <c r="AA23" s="57">
        <f t="shared" si="13"/>
        <v>1.098901098901099E-2</v>
      </c>
      <c r="AB23" s="57">
        <f t="shared" si="14"/>
        <v>1.098901098901099E-2</v>
      </c>
      <c r="AC23" s="57">
        <f t="shared" si="15"/>
        <v>0.97802197802197799</v>
      </c>
      <c r="AD23" s="65">
        <v>1</v>
      </c>
      <c r="AE23" s="65">
        <v>2</v>
      </c>
      <c r="AF23" s="65">
        <v>88</v>
      </c>
      <c r="AG23" s="65">
        <f t="shared" si="16"/>
        <v>91</v>
      </c>
      <c r="AH23" s="57">
        <f t="shared" si="17"/>
        <v>1.098901098901099E-2</v>
      </c>
      <c r="AI23" s="57">
        <f t="shared" si="18"/>
        <v>2.197802197802198E-2</v>
      </c>
      <c r="AJ23" s="57">
        <f t="shared" si="19"/>
        <v>0.96703296703296704</v>
      </c>
      <c r="AK23" s="65">
        <v>1</v>
      </c>
      <c r="AL23" s="65">
        <v>3</v>
      </c>
      <c r="AM23" s="65">
        <v>88</v>
      </c>
      <c r="AN23" s="65">
        <f t="shared" si="20"/>
        <v>92</v>
      </c>
      <c r="AO23" s="57">
        <f t="shared" si="21"/>
        <v>1.0869565217391304E-2</v>
      </c>
      <c r="AP23" s="57">
        <f t="shared" si="22"/>
        <v>3.2608695652173912E-2</v>
      </c>
      <c r="AQ23" s="57">
        <f t="shared" si="23"/>
        <v>0.95652173913043481</v>
      </c>
      <c r="AR23" s="65">
        <v>1</v>
      </c>
      <c r="AS23" s="65">
        <v>3</v>
      </c>
      <c r="AT23" s="65">
        <v>87</v>
      </c>
      <c r="AU23" s="65">
        <f t="shared" si="24"/>
        <v>91</v>
      </c>
      <c r="AV23" s="57">
        <f t="shared" si="25"/>
        <v>1.098901098901099E-2</v>
      </c>
      <c r="AW23" s="57">
        <f t="shared" si="26"/>
        <v>3.2967032967032968E-2</v>
      </c>
      <c r="AX23" s="45">
        <f t="shared" si="27"/>
        <v>0.95604395604395609</v>
      </c>
      <c r="AY23" s="65">
        <v>3</v>
      </c>
      <c r="AZ23" s="65">
        <v>2</v>
      </c>
      <c r="BA23" s="65">
        <v>83</v>
      </c>
      <c r="BB23" s="65">
        <v>88</v>
      </c>
      <c r="BC23" s="57">
        <f t="shared" si="28"/>
        <v>3.4090909090909088E-2</v>
      </c>
      <c r="BD23" s="57">
        <f t="shared" si="29"/>
        <v>2.2727272727272728E-2</v>
      </c>
      <c r="BE23" s="45">
        <f t="shared" si="30"/>
        <v>0.94318181818181823</v>
      </c>
    </row>
    <row r="24" spans="1:57" s="61" customFormat="1" ht="18" customHeight="1" x14ac:dyDescent="0.4">
      <c r="A24" s="74" t="s">
        <v>128</v>
      </c>
      <c r="B24" s="65">
        <f>B22+B23</f>
        <v>2</v>
      </c>
      <c r="C24" s="65">
        <f>C22+C23</f>
        <v>1</v>
      </c>
      <c r="D24" s="65">
        <f>D22+D23</f>
        <v>107</v>
      </c>
      <c r="E24" s="65">
        <f t="shared" si="0"/>
        <v>110</v>
      </c>
      <c r="F24" s="115">
        <f t="shared" si="1"/>
        <v>1.8181818181818181E-2</v>
      </c>
      <c r="G24" s="115">
        <f t="shared" si="2"/>
        <v>9.0909090909090905E-3</v>
      </c>
      <c r="H24" s="115">
        <f t="shared" si="3"/>
        <v>0.97272727272727277</v>
      </c>
      <c r="I24" s="65">
        <f>I22+I23</f>
        <v>2</v>
      </c>
      <c r="J24" s="65">
        <f>J22+J23</f>
        <v>0</v>
      </c>
      <c r="K24" s="65">
        <f>K22+K23</f>
        <v>109</v>
      </c>
      <c r="L24" s="65">
        <f t="shared" si="4"/>
        <v>111</v>
      </c>
      <c r="M24" s="115">
        <f t="shared" si="5"/>
        <v>1.8018018018018018E-2</v>
      </c>
      <c r="N24" s="115">
        <f t="shared" si="6"/>
        <v>0</v>
      </c>
      <c r="O24" s="115">
        <f t="shared" si="7"/>
        <v>0.98198198198198194</v>
      </c>
      <c r="P24" s="65">
        <f>P22+P23</f>
        <v>5</v>
      </c>
      <c r="Q24" s="65">
        <f>Q22+Q23</f>
        <v>2</v>
      </c>
      <c r="R24" s="65">
        <f>R22+R23</f>
        <v>109</v>
      </c>
      <c r="S24" s="65">
        <f t="shared" si="8"/>
        <v>116</v>
      </c>
      <c r="T24" s="115">
        <f t="shared" si="9"/>
        <v>4.3103448275862072E-2</v>
      </c>
      <c r="U24" s="115">
        <f t="shared" si="10"/>
        <v>1.7241379310344827E-2</v>
      </c>
      <c r="V24" s="115">
        <f t="shared" si="11"/>
        <v>0.93965517241379315</v>
      </c>
      <c r="W24" s="65">
        <f>W22+W23</f>
        <v>1</v>
      </c>
      <c r="X24" s="65">
        <f>X22+X23</f>
        <v>3</v>
      </c>
      <c r="Y24" s="65">
        <f>Y22+Y23</f>
        <v>118</v>
      </c>
      <c r="Z24" s="65">
        <f t="shared" si="12"/>
        <v>122</v>
      </c>
      <c r="AA24" s="115">
        <f t="shared" si="13"/>
        <v>8.1967213114754103E-3</v>
      </c>
      <c r="AB24" s="115">
        <f t="shared" si="14"/>
        <v>2.4590163934426229E-2</v>
      </c>
      <c r="AC24" s="115">
        <f t="shared" si="15"/>
        <v>0.96721311475409832</v>
      </c>
      <c r="AD24" s="65">
        <f>AD22+AD23</f>
        <v>1</v>
      </c>
      <c r="AE24" s="65">
        <f>AE22+AE23</f>
        <v>4</v>
      </c>
      <c r="AF24" s="65">
        <f>AF22+AF23</f>
        <v>121</v>
      </c>
      <c r="AG24" s="65">
        <f t="shared" si="16"/>
        <v>126</v>
      </c>
      <c r="AH24" s="115">
        <f t="shared" si="17"/>
        <v>7.9365079365079361E-3</v>
      </c>
      <c r="AI24" s="115">
        <f t="shared" si="18"/>
        <v>3.1746031746031744E-2</v>
      </c>
      <c r="AJ24" s="115">
        <f t="shared" si="19"/>
        <v>0.96031746031746035</v>
      </c>
      <c r="AK24" s="65">
        <f>AK22+AK23</f>
        <v>1</v>
      </c>
      <c r="AL24" s="65">
        <f>AL22+AL23</f>
        <v>5</v>
      </c>
      <c r="AM24" s="65">
        <f>AM22+AM23</f>
        <v>121</v>
      </c>
      <c r="AN24" s="65">
        <f t="shared" si="20"/>
        <v>127</v>
      </c>
      <c r="AO24" s="115">
        <f t="shared" si="21"/>
        <v>7.874015748031496E-3</v>
      </c>
      <c r="AP24" s="115">
        <f t="shared" si="22"/>
        <v>3.937007874015748E-2</v>
      </c>
      <c r="AQ24" s="115">
        <f t="shared" si="23"/>
        <v>0.952755905511811</v>
      </c>
      <c r="AR24" s="65">
        <f>AR22+AR23</f>
        <v>1</v>
      </c>
      <c r="AS24" s="65">
        <f>AS22+AS23</f>
        <v>5</v>
      </c>
      <c r="AT24" s="65">
        <f>AT22+AT23</f>
        <v>124</v>
      </c>
      <c r="AU24" s="65">
        <f t="shared" si="24"/>
        <v>130</v>
      </c>
      <c r="AV24" s="115">
        <f t="shared" si="25"/>
        <v>7.6923076923076927E-3</v>
      </c>
      <c r="AW24" s="115">
        <f t="shared" si="26"/>
        <v>3.8461538461538464E-2</v>
      </c>
      <c r="AX24" s="116">
        <f t="shared" si="27"/>
        <v>0.9538461538461539</v>
      </c>
      <c r="AY24" s="65">
        <v>3</v>
      </c>
      <c r="AZ24" s="65">
        <v>4</v>
      </c>
      <c r="BA24" s="65">
        <v>126</v>
      </c>
      <c r="BB24" s="65">
        <v>133</v>
      </c>
      <c r="BC24" s="115">
        <f t="shared" si="28"/>
        <v>2.2556390977443608E-2</v>
      </c>
      <c r="BD24" s="115">
        <f t="shared" si="29"/>
        <v>3.007518796992481E-2</v>
      </c>
      <c r="BE24" s="116">
        <f t="shared" si="30"/>
        <v>0.94736842105263153</v>
      </c>
    </row>
    <row r="25" spans="1:57" ht="18" customHeight="1" x14ac:dyDescent="0.4">
      <c r="A25" s="74" t="s">
        <v>466</v>
      </c>
      <c r="B25" s="65">
        <v>0</v>
      </c>
      <c r="C25" s="65">
        <v>0</v>
      </c>
      <c r="D25" s="65">
        <v>8</v>
      </c>
      <c r="E25" s="65">
        <f t="shared" si="0"/>
        <v>8</v>
      </c>
      <c r="F25" s="56">
        <f t="shared" si="1"/>
        <v>0</v>
      </c>
      <c r="G25" s="56">
        <f t="shared" si="2"/>
        <v>0</v>
      </c>
      <c r="H25" s="56">
        <f t="shared" si="3"/>
        <v>1</v>
      </c>
      <c r="I25" s="65">
        <v>0</v>
      </c>
      <c r="J25" s="65">
        <v>0</v>
      </c>
      <c r="K25" s="65">
        <v>6</v>
      </c>
      <c r="L25" s="65">
        <f t="shared" si="4"/>
        <v>6</v>
      </c>
      <c r="M25" s="56">
        <f t="shared" si="5"/>
        <v>0</v>
      </c>
      <c r="N25" s="56">
        <f t="shared" si="6"/>
        <v>0</v>
      </c>
      <c r="O25" s="56">
        <f t="shared" si="7"/>
        <v>1</v>
      </c>
      <c r="P25" s="65">
        <v>0</v>
      </c>
      <c r="Q25" s="65">
        <v>0</v>
      </c>
      <c r="R25" s="65">
        <v>5</v>
      </c>
      <c r="S25" s="65">
        <f t="shared" si="8"/>
        <v>5</v>
      </c>
      <c r="T25" s="56">
        <f t="shared" si="9"/>
        <v>0</v>
      </c>
      <c r="U25" s="56">
        <f t="shared" si="10"/>
        <v>0</v>
      </c>
      <c r="V25" s="56">
        <f t="shared" si="11"/>
        <v>1</v>
      </c>
      <c r="W25" s="65">
        <v>0</v>
      </c>
      <c r="X25" s="65">
        <v>0</v>
      </c>
      <c r="Y25" s="65">
        <v>4</v>
      </c>
      <c r="Z25" s="65">
        <f t="shared" si="12"/>
        <v>4</v>
      </c>
      <c r="AA25" s="56">
        <f t="shared" si="13"/>
        <v>0</v>
      </c>
      <c r="AB25" s="56">
        <f t="shared" si="14"/>
        <v>0</v>
      </c>
      <c r="AC25" s="56">
        <f t="shared" si="15"/>
        <v>1</v>
      </c>
      <c r="AD25" s="65">
        <v>0</v>
      </c>
      <c r="AE25" s="65">
        <v>0</v>
      </c>
      <c r="AF25" s="65">
        <v>5</v>
      </c>
      <c r="AG25" s="65">
        <f t="shared" si="16"/>
        <v>5</v>
      </c>
      <c r="AH25" s="56">
        <f t="shared" si="17"/>
        <v>0</v>
      </c>
      <c r="AI25" s="56">
        <f t="shared" si="18"/>
        <v>0</v>
      </c>
      <c r="AJ25" s="56">
        <f t="shared" si="19"/>
        <v>1</v>
      </c>
      <c r="AK25" s="65">
        <v>0</v>
      </c>
      <c r="AL25" s="65">
        <v>0</v>
      </c>
      <c r="AM25" s="65">
        <v>7</v>
      </c>
      <c r="AN25" s="65">
        <f t="shared" si="20"/>
        <v>7</v>
      </c>
      <c r="AO25" s="56">
        <f t="shared" si="21"/>
        <v>0</v>
      </c>
      <c r="AP25" s="56">
        <f t="shared" si="22"/>
        <v>0</v>
      </c>
      <c r="AQ25" s="56">
        <f t="shared" si="23"/>
        <v>1</v>
      </c>
      <c r="AR25" s="65">
        <v>0</v>
      </c>
      <c r="AS25" s="65">
        <v>0</v>
      </c>
      <c r="AT25" s="65">
        <v>7</v>
      </c>
      <c r="AU25" s="65">
        <f t="shared" si="24"/>
        <v>7</v>
      </c>
      <c r="AV25" s="56">
        <f t="shared" si="25"/>
        <v>0</v>
      </c>
      <c r="AW25" s="56">
        <f t="shared" si="26"/>
        <v>0</v>
      </c>
      <c r="AX25" s="44">
        <f t="shared" si="27"/>
        <v>1</v>
      </c>
      <c r="AY25" s="65">
        <v>0</v>
      </c>
      <c r="AZ25" s="65">
        <v>0</v>
      </c>
      <c r="BA25" s="65">
        <v>4</v>
      </c>
      <c r="BB25" s="65">
        <v>4</v>
      </c>
      <c r="BC25" s="56">
        <f t="shared" si="28"/>
        <v>0</v>
      </c>
      <c r="BD25" s="56">
        <f t="shared" si="29"/>
        <v>0</v>
      </c>
      <c r="BE25" s="44">
        <f t="shared" si="30"/>
        <v>1</v>
      </c>
    </row>
    <row r="26" spans="1:57" ht="18" customHeight="1" x14ac:dyDescent="0.4">
      <c r="A26" s="81" t="s">
        <v>467</v>
      </c>
      <c r="B26" s="65">
        <v>0</v>
      </c>
      <c r="C26" s="65">
        <v>0</v>
      </c>
      <c r="D26" s="65">
        <v>5</v>
      </c>
      <c r="E26" s="65">
        <f t="shared" si="0"/>
        <v>5</v>
      </c>
      <c r="F26" s="57">
        <f t="shared" si="1"/>
        <v>0</v>
      </c>
      <c r="G26" s="57">
        <f t="shared" si="2"/>
        <v>0</v>
      </c>
      <c r="H26" s="57">
        <f t="shared" si="3"/>
        <v>1</v>
      </c>
      <c r="I26" s="65">
        <v>0</v>
      </c>
      <c r="J26" s="65">
        <v>0</v>
      </c>
      <c r="K26" s="65">
        <v>6</v>
      </c>
      <c r="L26" s="65">
        <f t="shared" si="4"/>
        <v>6</v>
      </c>
      <c r="M26" s="57">
        <f t="shared" si="5"/>
        <v>0</v>
      </c>
      <c r="N26" s="57">
        <f t="shared" si="6"/>
        <v>0</v>
      </c>
      <c r="O26" s="57">
        <f t="shared" si="7"/>
        <v>1</v>
      </c>
      <c r="P26" s="65">
        <v>0</v>
      </c>
      <c r="Q26" s="65">
        <v>0</v>
      </c>
      <c r="R26" s="65">
        <v>5</v>
      </c>
      <c r="S26" s="65">
        <f t="shared" si="8"/>
        <v>5</v>
      </c>
      <c r="T26" s="57">
        <f t="shared" si="9"/>
        <v>0</v>
      </c>
      <c r="U26" s="57">
        <f t="shared" si="10"/>
        <v>0</v>
      </c>
      <c r="V26" s="57">
        <f t="shared" si="11"/>
        <v>1</v>
      </c>
      <c r="W26" s="65">
        <v>1</v>
      </c>
      <c r="X26" s="65">
        <v>0</v>
      </c>
      <c r="Y26" s="65">
        <v>3</v>
      </c>
      <c r="Z26" s="65">
        <f t="shared" si="12"/>
        <v>4</v>
      </c>
      <c r="AA26" s="57">
        <f t="shared" si="13"/>
        <v>0.25</v>
      </c>
      <c r="AB26" s="57">
        <f t="shared" si="14"/>
        <v>0</v>
      </c>
      <c r="AC26" s="57">
        <f t="shared" si="15"/>
        <v>0.75</v>
      </c>
      <c r="AD26" s="65">
        <v>1</v>
      </c>
      <c r="AE26" s="65">
        <v>1</v>
      </c>
      <c r="AF26" s="65">
        <v>4</v>
      </c>
      <c r="AG26" s="65">
        <f t="shared" si="16"/>
        <v>6</v>
      </c>
      <c r="AH26" s="57">
        <f t="shared" si="17"/>
        <v>0.16666666666666666</v>
      </c>
      <c r="AI26" s="57">
        <f t="shared" si="18"/>
        <v>0.16666666666666666</v>
      </c>
      <c r="AJ26" s="57">
        <f t="shared" si="19"/>
        <v>0.66666666666666663</v>
      </c>
      <c r="AK26" s="65">
        <v>1</v>
      </c>
      <c r="AL26" s="65">
        <v>1</v>
      </c>
      <c r="AM26" s="65">
        <v>6</v>
      </c>
      <c r="AN26" s="65">
        <f t="shared" si="20"/>
        <v>8</v>
      </c>
      <c r="AO26" s="57">
        <f t="shared" si="21"/>
        <v>0.125</v>
      </c>
      <c r="AP26" s="57">
        <f t="shared" si="22"/>
        <v>0.125</v>
      </c>
      <c r="AQ26" s="57">
        <f t="shared" si="23"/>
        <v>0.75</v>
      </c>
      <c r="AR26" s="65">
        <v>1</v>
      </c>
      <c r="AS26" s="65">
        <v>2</v>
      </c>
      <c r="AT26" s="65">
        <v>4</v>
      </c>
      <c r="AU26" s="65">
        <f t="shared" si="24"/>
        <v>7</v>
      </c>
      <c r="AV26" s="57">
        <f t="shared" si="25"/>
        <v>0.14285714285714285</v>
      </c>
      <c r="AW26" s="57">
        <f t="shared" si="26"/>
        <v>0.2857142857142857</v>
      </c>
      <c r="AX26" s="45">
        <f t="shared" si="27"/>
        <v>0.5714285714285714</v>
      </c>
      <c r="AY26" s="65">
        <v>0</v>
      </c>
      <c r="AZ26" s="65">
        <v>1</v>
      </c>
      <c r="BA26" s="65">
        <v>3</v>
      </c>
      <c r="BB26" s="65">
        <v>4</v>
      </c>
      <c r="BC26" s="57">
        <f t="shared" si="28"/>
        <v>0</v>
      </c>
      <c r="BD26" s="57">
        <f t="shared" si="29"/>
        <v>0.25</v>
      </c>
      <c r="BE26" s="45">
        <f t="shared" si="30"/>
        <v>0.75</v>
      </c>
    </row>
    <row r="27" spans="1:57" s="61" customFormat="1" ht="18" customHeight="1" x14ac:dyDescent="0.4">
      <c r="A27" s="81" t="s">
        <v>409</v>
      </c>
      <c r="B27" s="65">
        <f>B25+B26</f>
        <v>0</v>
      </c>
      <c r="C27" s="65">
        <f>C25+C26</f>
        <v>0</v>
      </c>
      <c r="D27" s="65">
        <f>D25+D26</f>
        <v>13</v>
      </c>
      <c r="E27" s="65">
        <f t="shared" si="0"/>
        <v>13</v>
      </c>
      <c r="F27" s="115">
        <f t="shared" si="1"/>
        <v>0</v>
      </c>
      <c r="G27" s="115">
        <f t="shared" si="2"/>
        <v>0</v>
      </c>
      <c r="H27" s="115">
        <f t="shared" si="3"/>
        <v>1</v>
      </c>
      <c r="I27" s="65">
        <f>I25+I26</f>
        <v>0</v>
      </c>
      <c r="J27" s="65">
        <f>J25+J26</f>
        <v>0</v>
      </c>
      <c r="K27" s="65">
        <f>K25+K26</f>
        <v>12</v>
      </c>
      <c r="L27" s="65">
        <f t="shared" si="4"/>
        <v>12</v>
      </c>
      <c r="M27" s="115">
        <f t="shared" si="5"/>
        <v>0</v>
      </c>
      <c r="N27" s="115">
        <f t="shared" si="6"/>
        <v>0</v>
      </c>
      <c r="O27" s="115">
        <f t="shared" si="7"/>
        <v>1</v>
      </c>
      <c r="P27" s="65">
        <f>P25+P26</f>
        <v>0</v>
      </c>
      <c r="Q27" s="65">
        <f>Q25+Q26</f>
        <v>0</v>
      </c>
      <c r="R27" s="65">
        <f>R25+R26</f>
        <v>10</v>
      </c>
      <c r="S27" s="65">
        <f t="shared" si="8"/>
        <v>10</v>
      </c>
      <c r="T27" s="115">
        <f t="shared" si="9"/>
        <v>0</v>
      </c>
      <c r="U27" s="115">
        <f t="shared" si="10"/>
        <v>0</v>
      </c>
      <c r="V27" s="115">
        <f t="shared" si="11"/>
        <v>1</v>
      </c>
      <c r="W27" s="65">
        <f>W25+W26</f>
        <v>1</v>
      </c>
      <c r="X27" s="65">
        <f>X25+X26</f>
        <v>0</v>
      </c>
      <c r="Y27" s="65">
        <f>Y25+Y26</f>
        <v>7</v>
      </c>
      <c r="Z27" s="65">
        <f t="shared" si="12"/>
        <v>8</v>
      </c>
      <c r="AA27" s="115">
        <f t="shared" si="13"/>
        <v>0.125</v>
      </c>
      <c r="AB27" s="115">
        <f t="shared" si="14"/>
        <v>0</v>
      </c>
      <c r="AC27" s="115">
        <f t="shared" si="15"/>
        <v>0.875</v>
      </c>
      <c r="AD27" s="65">
        <f>AD25+AD26</f>
        <v>1</v>
      </c>
      <c r="AE27" s="65">
        <f>AE25+AE26</f>
        <v>1</v>
      </c>
      <c r="AF27" s="65">
        <f>AF25+AF26</f>
        <v>9</v>
      </c>
      <c r="AG27" s="65">
        <f t="shared" si="16"/>
        <v>11</v>
      </c>
      <c r="AH27" s="115">
        <f t="shared" si="17"/>
        <v>9.0909090909090912E-2</v>
      </c>
      <c r="AI27" s="115">
        <f t="shared" si="18"/>
        <v>9.0909090909090912E-2</v>
      </c>
      <c r="AJ27" s="115">
        <f t="shared" si="19"/>
        <v>0.81818181818181823</v>
      </c>
      <c r="AK27" s="65">
        <f>AK25+AK26</f>
        <v>1</v>
      </c>
      <c r="AL27" s="65">
        <f>AL25+AL26</f>
        <v>1</v>
      </c>
      <c r="AM27" s="65">
        <f>AM25+AM26</f>
        <v>13</v>
      </c>
      <c r="AN27" s="65">
        <f t="shared" si="20"/>
        <v>15</v>
      </c>
      <c r="AO27" s="115">
        <f t="shared" si="21"/>
        <v>6.6666666666666666E-2</v>
      </c>
      <c r="AP27" s="115">
        <f t="shared" si="22"/>
        <v>6.6666666666666666E-2</v>
      </c>
      <c r="AQ27" s="115">
        <f t="shared" si="23"/>
        <v>0.8666666666666667</v>
      </c>
      <c r="AR27" s="65">
        <f>AR25+AR26</f>
        <v>1</v>
      </c>
      <c r="AS27" s="65">
        <f>AS25+AS26</f>
        <v>2</v>
      </c>
      <c r="AT27" s="65">
        <f>AT25+AT26</f>
        <v>11</v>
      </c>
      <c r="AU27" s="65">
        <f t="shared" si="24"/>
        <v>14</v>
      </c>
      <c r="AV27" s="115">
        <f t="shared" si="25"/>
        <v>7.1428571428571425E-2</v>
      </c>
      <c r="AW27" s="115">
        <f t="shared" si="26"/>
        <v>0.14285714285714285</v>
      </c>
      <c r="AX27" s="116">
        <f t="shared" si="27"/>
        <v>0.7857142857142857</v>
      </c>
      <c r="AY27" s="65">
        <v>0</v>
      </c>
      <c r="AZ27" s="65">
        <v>1</v>
      </c>
      <c r="BA27" s="65">
        <v>7</v>
      </c>
      <c r="BB27" s="65">
        <v>8</v>
      </c>
      <c r="BC27" s="115">
        <f t="shared" si="28"/>
        <v>0</v>
      </c>
      <c r="BD27" s="115">
        <f t="shared" si="29"/>
        <v>0.125</v>
      </c>
      <c r="BE27" s="116">
        <f t="shared" si="30"/>
        <v>0.875</v>
      </c>
    </row>
    <row r="28" spans="1:57" ht="18" customHeight="1" x14ac:dyDescent="0.4">
      <c r="A28" s="74" t="s">
        <v>462</v>
      </c>
      <c r="B28" s="65">
        <v>0</v>
      </c>
      <c r="C28" s="65">
        <v>0</v>
      </c>
      <c r="D28" s="65">
        <v>1</v>
      </c>
      <c r="E28" s="65">
        <f t="shared" si="0"/>
        <v>1</v>
      </c>
      <c r="F28" s="56">
        <f t="shared" si="1"/>
        <v>0</v>
      </c>
      <c r="G28" s="56">
        <f t="shared" si="2"/>
        <v>0</v>
      </c>
      <c r="H28" s="56">
        <f t="shared" si="3"/>
        <v>1</v>
      </c>
      <c r="I28" s="65">
        <v>0</v>
      </c>
      <c r="J28" s="65">
        <v>0</v>
      </c>
      <c r="K28" s="65">
        <v>1</v>
      </c>
      <c r="L28" s="65">
        <f t="shared" si="4"/>
        <v>1</v>
      </c>
      <c r="M28" s="56">
        <f t="shared" si="5"/>
        <v>0</v>
      </c>
      <c r="N28" s="56">
        <f t="shared" si="6"/>
        <v>0</v>
      </c>
      <c r="O28" s="56">
        <f t="shared" si="7"/>
        <v>1</v>
      </c>
      <c r="P28" s="65">
        <v>0</v>
      </c>
      <c r="Q28" s="65">
        <v>0</v>
      </c>
      <c r="R28" s="65">
        <v>1</v>
      </c>
      <c r="S28" s="65">
        <f t="shared" si="8"/>
        <v>1</v>
      </c>
      <c r="T28" s="56">
        <f t="shared" si="9"/>
        <v>0</v>
      </c>
      <c r="U28" s="56">
        <f t="shared" si="10"/>
        <v>0</v>
      </c>
      <c r="V28" s="56">
        <f t="shared" si="11"/>
        <v>1</v>
      </c>
      <c r="W28" s="65">
        <v>0</v>
      </c>
      <c r="X28" s="65">
        <v>0</v>
      </c>
      <c r="Y28" s="65">
        <v>3</v>
      </c>
      <c r="Z28" s="65">
        <f t="shared" si="12"/>
        <v>3</v>
      </c>
      <c r="AA28" s="56">
        <f t="shared" si="13"/>
        <v>0</v>
      </c>
      <c r="AB28" s="56">
        <f t="shared" si="14"/>
        <v>0</v>
      </c>
      <c r="AC28" s="56">
        <f t="shared" si="15"/>
        <v>1</v>
      </c>
      <c r="AD28" s="65">
        <v>0</v>
      </c>
      <c r="AE28" s="65">
        <v>0</v>
      </c>
      <c r="AF28" s="65">
        <v>3</v>
      </c>
      <c r="AG28" s="65">
        <f t="shared" si="16"/>
        <v>3</v>
      </c>
      <c r="AH28" s="56">
        <f t="shared" si="17"/>
        <v>0</v>
      </c>
      <c r="AI28" s="56">
        <f t="shared" si="18"/>
        <v>0</v>
      </c>
      <c r="AJ28" s="56">
        <f t="shared" si="19"/>
        <v>1</v>
      </c>
      <c r="AK28" s="65">
        <v>0</v>
      </c>
      <c r="AL28" s="65">
        <v>0</v>
      </c>
      <c r="AM28" s="65">
        <v>3</v>
      </c>
      <c r="AN28" s="65">
        <f t="shared" si="20"/>
        <v>3</v>
      </c>
      <c r="AO28" s="56">
        <f t="shared" si="21"/>
        <v>0</v>
      </c>
      <c r="AP28" s="56">
        <f t="shared" si="22"/>
        <v>0</v>
      </c>
      <c r="AQ28" s="56">
        <f t="shared" si="23"/>
        <v>1</v>
      </c>
      <c r="AR28" s="65">
        <v>0</v>
      </c>
      <c r="AS28" s="65">
        <v>0</v>
      </c>
      <c r="AT28" s="65">
        <v>3</v>
      </c>
      <c r="AU28" s="65">
        <f t="shared" si="24"/>
        <v>3</v>
      </c>
      <c r="AV28" s="56">
        <f t="shared" si="25"/>
        <v>0</v>
      </c>
      <c r="AW28" s="56">
        <f t="shared" si="26"/>
        <v>0</v>
      </c>
      <c r="AX28" s="44">
        <f t="shared" si="27"/>
        <v>1</v>
      </c>
      <c r="AY28" s="65">
        <v>0</v>
      </c>
      <c r="AZ28" s="65">
        <v>0</v>
      </c>
      <c r="BA28" s="65">
        <v>3</v>
      </c>
      <c r="BB28" s="65">
        <v>3</v>
      </c>
      <c r="BC28" s="56">
        <f t="shared" si="28"/>
        <v>0</v>
      </c>
      <c r="BD28" s="56">
        <f t="shared" si="29"/>
        <v>0</v>
      </c>
      <c r="BE28" s="44">
        <f t="shared" si="30"/>
        <v>1</v>
      </c>
    </row>
    <row r="29" spans="1:57" ht="18" customHeight="1" x14ac:dyDescent="0.4">
      <c r="A29" s="81" t="s">
        <v>463</v>
      </c>
      <c r="B29" s="65">
        <v>0</v>
      </c>
      <c r="C29" s="65">
        <v>0</v>
      </c>
      <c r="D29" s="65">
        <v>2</v>
      </c>
      <c r="E29" s="65">
        <f t="shared" si="0"/>
        <v>2</v>
      </c>
      <c r="F29" s="57">
        <f t="shared" si="1"/>
        <v>0</v>
      </c>
      <c r="G29" s="57">
        <f t="shared" si="2"/>
        <v>0</v>
      </c>
      <c r="H29" s="57">
        <f t="shared" si="3"/>
        <v>1</v>
      </c>
      <c r="I29" s="65">
        <v>0</v>
      </c>
      <c r="J29" s="65">
        <v>0</v>
      </c>
      <c r="K29" s="65">
        <v>1</v>
      </c>
      <c r="L29" s="65">
        <f t="shared" si="4"/>
        <v>1</v>
      </c>
      <c r="M29" s="57">
        <f t="shared" si="5"/>
        <v>0</v>
      </c>
      <c r="N29" s="57"/>
      <c r="O29" s="57">
        <f t="shared" si="7"/>
        <v>1</v>
      </c>
      <c r="P29" s="65">
        <v>0</v>
      </c>
      <c r="Q29" s="65">
        <v>0</v>
      </c>
      <c r="R29" s="65">
        <v>1</v>
      </c>
      <c r="S29" s="65">
        <f t="shared" si="8"/>
        <v>1</v>
      </c>
      <c r="T29" s="57">
        <f t="shared" si="9"/>
        <v>0</v>
      </c>
      <c r="U29" s="57">
        <f t="shared" si="10"/>
        <v>0</v>
      </c>
      <c r="V29" s="57">
        <f t="shared" si="11"/>
        <v>1</v>
      </c>
      <c r="W29" s="65">
        <v>0</v>
      </c>
      <c r="X29" s="65">
        <v>0</v>
      </c>
      <c r="Y29" s="65">
        <v>2</v>
      </c>
      <c r="Z29" s="65">
        <f t="shared" si="12"/>
        <v>2</v>
      </c>
      <c r="AA29" s="57">
        <f t="shared" si="13"/>
        <v>0</v>
      </c>
      <c r="AB29" s="57">
        <f t="shared" si="14"/>
        <v>0</v>
      </c>
      <c r="AC29" s="57">
        <f t="shared" si="15"/>
        <v>1</v>
      </c>
      <c r="AD29" s="65">
        <v>0</v>
      </c>
      <c r="AE29" s="65">
        <v>0</v>
      </c>
      <c r="AF29" s="65">
        <v>2</v>
      </c>
      <c r="AG29" s="65">
        <f t="shared" si="16"/>
        <v>2</v>
      </c>
      <c r="AH29" s="57">
        <f t="shared" si="17"/>
        <v>0</v>
      </c>
      <c r="AI29" s="57">
        <f t="shared" si="18"/>
        <v>0</v>
      </c>
      <c r="AJ29" s="57">
        <f t="shared" si="19"/>
        <v>1</v>
      </c>
      <c r="AK29" s="65">
        <v>1</v>
      </c>
      <c r="AL29" s="65">
        <v>0</v>
      </c>
      <c r="AM29" s="65">
        <v>2</v>
      </c>
      <c r="AN29" s="65">
        <f t="shared" si="20"/>
        <v>3</v>
      </c>
      <c r="AO29" s="57">
        <f t="shared" si="21"/>
        <v>0.33333333333333331</v>
      </c>
      <c r="AP29" s="57">
        <f t="shared" si="22"/>
        <v>0</v>
      </c>
      <c r="AQ29" s="57">
        <f t="shared" si="23"/>
        <v>0.66666666666666663</v>
      </c>
      <c r="AR29" s="65">
        <v>0</v>
      </c>
      <c r="AS29" s="65">
        <v>0</v>
      </c>
      <c r="AT29" s="65">
        <v>2</v>
      </c>
      <c r="AU29" s="65">
        <f t="shared" si="24"/>
        <v>2</v>
      </c>
      <c r="AV29" s="57">
        <f t="shared" si="25"/>
        <v>0</v>
      </c>
      <c r="AW29" s="57">
        <f t="shared" si="26"/>
        <v>0</v>
      </c>
      <c r="AX29" s="45">
        <f t="shared" si="27"/>
        <v>1</v>
      </c>
      <c r="AY29" s="65">
        <v>1</v>
      </c>
      <c r="AZ29" s="65">
        <v>0</v>
      </c>
      <c r="BA29" s="65">
        <v>2</v>
      </c>
      <c r="BB29" s="65">
        <v>3</v>
      </c>
      <c r="BC29" s="57">
        <f t="shared" si="28"/>
        <v>0.33333333333333331</v>
      </c>
      <c r="BD29" s="57">
        <f t="shared" si="29"/>
        <v>0</v>
      </c>
      <c r="BE29" s="45">
        <f t="shared" si="30"/>
        <v>0.66666666666666663</v>
      </c>
    </row>
    <row r="30" spans="1:57" s="61" customFormat="1" ht="18" customHeight="1" x14ac:dyDescent="0.4">
      <c r="A30" s="81" t="s">
        <v>160</v>
      </c>
      <c r="B30" s="65">
        <f>B28+B29</f>
        <v>0</v>
      </c>
      <c r="C30" s="65">
        <f>C28+C29</f>
        <v>0</v>
      </c>
      <c r="D30" s="65">
        <f>D28+D29</f>
        <v>3</v>
      </c>
      <c r="E30" s="65">
        <f t="shared" si="0"/>
        <v>3</v>
      </c>
      <c r="F30" s="115">
        <f t="shared" si="1"/>
        <v>0</v>
      </c>
      <c r="G30" s="115">
        <f t="shared" si="2"/>
        <v>0</v>
      </c>
      <c r="H30" s="115">
        <f t="shared" si="3"/>
        <v>1</v>
      </c>
      <c r="I30" s="65">
        <f>I28+I29</f>
        <v>0</v>
      </c>
      <c r="J30" s="65">
        <f>J28+J29</f>
        <v>0</v>
      </c>
      <c r="K30" s="65">
        <f>K28+K29</f>
        <v>2</v>
      </c>
      <c r="L30" s="65">
        <f t="shared" si="4"/>
        <v>2</v>
      </c>
      <c r="M30" s="115">
        <f t="shared" si="5"/>
        <v>0</v>
      </c>
      <c r="N30" s="115">
        <f>J30/L30</f>
        <v>0</v>
      </c>
      <c r="O30" s="115">
        <f t="shared" si="7"/>
        <v>1</v>
      </c>
      <c r="P30" s="65">
        <f>P28+P29</f>
        <v>0</v>
      </c>
      <c r="Q30" s="65">
        <f>Q28+Q29</f>
        <v>0</v>
      </c>
      <c r="R30" s="65">
        <f>R28+R29</f>
        <v>2</v>
      </c>
      <c r="S30" s="65">
        <f t="shared" si="8"/>
        <v>2</v>
      </c>
      <c r="T30" s="115">
        <f t="shared" si="9"/>
        <v>0</v>
      </c>
      <c r="U30" s="115">
        <f t="shared" si="10"/>
        <v>0</v>
      </c>
      <c r="V30" s="115">
        <f t="shared" si="11"/>
        <v>1</v>
      </c>
      <c r="W30" s="65">
        <f>W28+W29</f>
        <v>0</v>
      </c>
      <c r="X30" s="65">
        <f>X28+X29</f>
        <v>0</v>
      </c>
      <c r="Y30" s="65">
        <f>Y28+Y29</f>
        <v>5</v>
      </c>
      <c r="Z30" s="65">
        <f t="shared" si="12"/>
        <v>5</v>
      </c>
      <c r="AA30" s="115">
        <f t="shared" si="13"/>
        <v>0</v>
      </c>
      <c r="AB30" s="115">
        <f t="shared" si="14"/>
        <v>0</v>
      </c>
      <c r="AC30" s="115">
        <f t="shared" si="15"/>
        <v>1</v>
      </c>
      <c r="AD30" s="65">
        <f>AD28+AD29</f>
        <v>0</v>
      </c>
      <c r="AE30" s="65">
        <f>AE28+AE29</f>
        <v>0</v>
      </c>
      <c r="AF30" s="65">
        <f>AF28+AF29</f>
        <v>5</v>
      </c>
      <c r="AG30" s="65">
        <f t="shared" si="16"/>
        <v>5</v>
      </c>
      <c r="AH30" s="115">
        <f t="shared" si="17"/>
        <v>0</v>
      </c>
      <c r="AI30" s="115">
        <f t="shared" si="18"/>
        <v>0</v>
      </c>
      <c r="AJ30" s="115">
        <f t="shared" si="19"/>
        <v>1</v>
      </c>
      <c r="AK30" s="65">
        <f>AK28+AK29</f>
        <v>1</v>
      </c>
      <c r="AL30" s="65">
        <f>AL28+AL29</f>
        <v>0</v>
      </c>
      <c r="AM30" s="65">
        <f>AM28+AM29</f>
        <v>5</v>
      </c>
      <c r="AN30" s="65">
        <f t="shared" si="20"/>
        <v>6</v>
      </c>
      <c r="AO30" s="115">
        <f t="shared" si="21"/>
        <v>0.16666666666666666</v>
      </c>
      <c r="AP30" s="115">
        <f t="shared" si="22"/>
        <v>0</v>
      </c>
      <c r="AQ30" s="115">
        <f t="shared" si="23"/>
        <v>0.83333333333333337</v>
      </c>
      <c r="AR30" s="65">
        <f>AR28+AR29</f>
        <v>0</v>
      </c>
      <c r="AS30" s="65">
        <f>AS28+AS29</f>
        <v>0</v>
      </c>
      <c r="AT30" s="65">
        <f>AT28+AT29</f>
        <v>5</v>
      </c>
      <c r="AU30" s="65">
        <f t="shared" si="24"/>
        <v>5</v>
      </c>
      <c r="AV30" s="115">
        <f t="shared" si="25"/>
        <v>0</v>
      </c>
      <c r="AW30" s="115">
        <f t="shared" si="26"/>
        <v>0</v>
      </c>
      <c r="AX30" s="116">
        <f t="shared" si="27"/>
        <v>1</v>
      </c>
      <c r="AY30" s="65">
        <v>1</v>
      </c>
      <c r="AZ30" s="65">
        <v>0</v>
      </c>
      <c r="BA30" s="65">
        <v>5</v>
      </c>
      <c r="BB30" s="65">
        <v>6</v>
      </c>
      <c r="BC30" s="115">
        <f t="shared" si="28"/>
        <v>0.16666666666666666</v>
      </c>
      <c r="BD30" s="115">
        <f t="shared" si="29"/>
        <v>0</v>
      </c>
      <c r="BE30" s="116">
        <f t="shared" si="30"/>
        <v>0.83333333333333337</v>
      </c>
    </row>
    <row r="31" spans="1:57" ht="18" customHeight="1" x14ac:dyDescent="0.4">
      <c r="A31" s="68" t="s">
        <v>464</v>
      </c>
      <c r="B31" s="65">
        <f t="shared" ref="B31:D32" si="31">B4+B7+B10+B13+B16+B19+B22+B25+B28</f>
        <v>1</v>
      </c>
      <c r="C31" s="65">
        <f t="shared" si="31"/>
        <v>9</v>
      </c>
      <c r="D31" s="65">
        <f t="shared" si="31"/>
        <v>156</v>
      </c>
      <c r="E31" s="65">
        <f t="shared" si="0"/>
        <v>166</v>
      </c>
      <c r="F31" s="56">
        <f t="shared" si="1"/>
        <v>6.024096385542169E-3</v>
      </c>
      <c r="G31" s="56">
        <f t="shared" si="2"/>
        <v>5.4216867469879519E-2</v>
      </c>
      <c r="H31" s="56">
        <f t="shared" si="3"/>
        <v>0.93975903614457834</v>
      </c>
      <c r="I31" s="65">
        <f t="shared" ref="I31:K32" si="32">I4+I7+I10+I13+I16+I19+I22+I25+I28</f>
        <v>2</v>
      </c>
      <c r="J31" s="65">
        <f t="shared" si="32"/>
        <v>11</v>
      </c>
      <c r="K31" s="65">
        <f t="shared" si="32"/>
        <v>158</v>
      </c>
      <c r="L31" s="65">
        <f t="shared" si="4"/>
        <v>171</v>
      </c>
      <c r="M31" s="56">
        <f t="shared" si="5"/>
        <v>1.1695906432748537E-2</v>
      </c>
      <c r="N31" s="56">
        <f>J31/L31</f>
        <v>6.4327485380116955E-2</v>
      </c>
      <c r="O31" s="56">
        <f t="shared" si="7"/>
        <v>0.92397660818713445</v>
      </c>
      <c r="P31" s="65">
        <f t="shared" ref="P31:R32" si="33">P4+P7+P10+P13+P16+P19+P22+P25+P28</f>
        <v>2</v>
      </c>
      <c r="Q31" s="65">
        <f t="shared" si="33"/>
        <v>9</v>
      </c>
      <c r="R31" s="65">
        <f t="shared" si="33"/>
        <v>169</v>
      </c>
      <c r="S31" s="65">
        <f t="shared" si="8"/>
        <v>180</v>
      </c>
      <c r="T31" s="56">
        <f t="shared" si="9"/>
        <v>1.1111111111111112E-2</v>
      </c>
      <c r="U31" s="56">
        <f t="shared" si="10"/>
        <v>0.05</v>
      </c>
      <c r="V31" s="56">
        <f t="shared" si="11"/>
        <v>0.93888888888888888</v>
      </c>
      <c r="W31" s="65">
        <v>1</v>
      </c>
      <c r="X31" s="65">
        <v>11</v>
      </c>
      <c r="Y31" s="65">
        <v>189</v>
      </c>
      <c r="Z31" s="65">
        <f t="shared" si="12"/>
        <v>201</v>
      </c>
      <c r="AA31" s="56">
        <f t="shared" si="13"/>
        <v>4.9751243781094526E-3</v>
      </c>
      <c r="AB31" s="56">
        <f t="shared" si="14"/>
        <v>5.4726368159203981E-2</v>
      </c>
      <c r="AC31" s="56">
        <f t="shared" si="15"/>
        <v>0.94029850746268662</v>
      </c>
      <c r="AD31" s="65">
        <v>2</v>
      </c>
      <c r="AE31" s="65">
        <v>12</v>
      </c>
      <c r="AF31" s="65">
        <v>195</v>
      </c>
      <c r="AG31" s="65">
        <f t="shared" si="16"/>
        <v>209</v>
      </c>
      <c r="AH31" s="56">
        <f t="shared" si="17"/>
        <v>9.5693779904306216E-3</v>
      </c>
      <c r="AI31" s="56">
        <f t="shared" si="18"/>
        <v>5.7416267942583733E-2</v>
      </c>
      <c r="AJ31" s="56">
        <f t="shared" si="19"/>
        <v>0.93301435406698563</v>
      </c>
      <c r="AK31" s="65">
        <v>1</v>
      </c>
      <c r="AL31" s="65">
        <v>14</v>
      </c>
      <c r="AM31" s="65">
        <v>198</v>
      </c>
      <c r="AN31" s="65">
        <f t="shared" si="20"/>
        <v>213</v>
      </c>
      <c r="AO31" s="56">
        <f t="shared" si="21"/>
        <v>4.6948356807511738E-3</v>
      </c>
      <c r="AP31" s="56">
        <f t="shared" si="22"/>
        <v>6.5727699530516437E-2</v>
      </c>
      <c r="AQ31" s="56">
        <f t="shared" si="23"/>
        <v>0.92957746478873238</v>
      </c>
      <c r="AR31" s="65">
        <v>0</v>
      </c>
      <c r="AS31" s="65">
        <v>16</v>
      </c>
      <c r="AT31" s="65">
        <v>206</v>
      </c>
      <c r="AU31" s="65">
        <f t="shared" si="24"/>
        <v>222</v>
      </c>
      <c r="AV31" s="56">
        <f t="shared" si="25"/>
        <v>0</v>
      </c>
      <c r="AW31" s="56">
        <f t="shared" si="26"/>
        <v>7.2072072072072071E-2</v>
      </c>
      <c r="AX31" s="44">
        <f t="shared" si="27"/>
        <v>0.92792792792792789</v>
      </c>
      <c r="AY31" s="65">
        <v>1</v>
      </c>
      <c r="AZ31" s="65">
        <v>15</v>
      </c>
      <c r="BA31" s="65">
        <v>227</v>
      </c>
      <c r="BB31" s="65">
        <v>243</v>
      </c>
      <c r="BC31" s="56">
        <f t="shared" si="28"/>
        <v>4.11522633744856E-3</v>
      </c>
      <c r="BD31" s="56">
        <f t="shared" si="29"/>
        <v>6.1728395061728392E-2</v>
      </c>
      <c r="BE31" s="44">
        <f t="shared" si="30"/>
        <v>0.93415637860082301</v>
      </c>
    </row>
    <row r="32" spans="1:57" ht="18" customHeight="1" x14ac:dyDescent="0.4">
      <c r="A32" s="68" t="s">
        <v>465</v>
      </c>
      <c r="B32" s="65">
        <f t="shared" si="31"/>
        <v>18</v>
      </c>
      <c r="C32" s="65">
        <f t="shared" si="31"/>
        <v>18</v>
      </c>
      <c r="D32" s="65">
        <f t="shared" si="31"/>
        <v>483</v>
      </c>
      <c r="E32" s="65">
        <f t="shared" si="0"/>
        <v>519</v>
      </c>
      <c r="F32" s="57">
        <f t="shared" si="1"/>
        <v>3.4682080924855488E-2</v>
      </c>
      <c r="G32" s="57">
        <f t="shared" si="2"/>
        <v>3.4682080924855488E-2</v>
      </c>
      <c r="H32" s="57">
        <f t="shared" si="3"/>
        <v>0.93063583815028905</v>
      </c>
      <c r="I32" s="65">
        <f t="shared" si="32"/>
        <v>17</v>
      </c>
      <c r="J32" s="65">
        <f t="shared" si="32"/>
        <v>18</v>
      </c>
      <c r="K32" s="65">
        <f t="shared" si="32"/>
        <v>499</v>
      </c>
      <c r="L32" s="65">
        <f t="shared" si="4"/>
        <v>534</v>
      </c>
      <c r="M32" s="57">
        <f t="shared" si="5"/>
        <v>3.1835205992509365E-2</v>
      </c>
      <c r="N32" s="57">
        <f>J32/L32</f>
        <v>3.3707865168539325E-2</v>
      </c>
      <c r="O32" s="57">
        <f t="shared" si="7"/>
        <v>0.93445692883895126</v>
      </c>
      <c r="P32" s="65">
        <f t="shared" si="33"/>
        <v>19</v>
      </c>
      <c r="Q32" s="65">
        <f t="shared" si="33"/>
        <v>20</v>
      </c>
      <c r="R32" s="65">
        <f t="shared" si="33"/>
        <v>499</v>
      </c>
      <c r="S32" s="65">
        <f t="shared" si="8"/>
        <v>538</v>
      </c>
      <c r="T32" s="57">
        <f t="shared" si="9"/>
        <v>3.5315985130111527E-2</v>
      </c>
      <c r="U32" s="57">
        <f t="shared" si="10"/>
        <v>3.717472118959108E-2</v>
      </c>
      <c r="V32" s="57">
        <f t="shared" si="11"/>
        <v>0.92750929368029744</v>
      </c>
      <c r="W32" s="65">
        <v>18</v>
      </c>
      <c r="X32" s="65">
        <v>20</v>
      </c>
      <c r="Y32" s="65">
        <v>493</v>
      </c>
      <c r="Z32" s="65">
        <f t="shared" si="12"/>
        <v>531</v>
      </c>
      <c r="AA32" s="57">
        <f t="shared" si="13"/>
        <v>3.3898305084745763E-2</v>
      </c>
      <c r="AB32" s="57">
        <f t="shared" si="14"/>
        <v>3.7664783427495289E-2</v>
      </c>
      <c r="AC32" s="57">
        <f t="shared" si="15"/>
        <v>0.92843691148775898</v>
      </c>
      <c r="AD32" s="65">
        <v>14</v>
      </c>
      <c r="AE32" s="65">
        <v>21</v>
      </c>
      <c r="AF32" s="65">
        <v>488</v>
      </c>
      <c r="AG32" s="65">
        <f t="shared" si="16"/>
        <v>523</v>
      </c>
      <c r="AH32" s="57">
        <f t="shared" si="17"/>
        <v>2.676864244741874E-2</v>
      </c>
      <c r="AI32" s="57">
        <f t="shared" si="18"/>
        <v>4.0152963671128104E-2</v>
      </c>
      <c r="AJ32" s="57">
        <f t="shared" si="19"/>
        <v>0.93307839388145319</v>
      </c>
      <c r="AK32" s="65">
        <v>12</v>
      </c>
      <c r="AL32" s="65">
        <v>19</v>
      </c>
      <c r="AM32" s="65">
        <v>489</v>
      </c>
      <c r="AN32" s="65">
        <f t="shared" si="20"/>
        <v>520</v>
      </c>
      <c r="AO32" s="57">
        <f t="shared" si="21"/>
        <v>2.3076923076923078E-2</v>
      </c>
      <c r="AP32" s="57">
        <f t="shared" si="22"/>
        <v>3.653846153846154E-2</v>
      </c>
      <c r="AQ32" s="57">
        <f t="shared" si="23"/>
        <v>0.94038461538461537</v>
      </c>
      <c r="AR32" s="65">
        <v>10</v>
      </c>
      <c r="AS32" s="65">
        <v>22</v>
      </c>
      <c r="AT32" s="65">
        <v>482</v>
      </c>
      <c r="AU32" s="65">
        <f t="shared" si="24"/>
        <v>514</v>
      </c>
      <c r="AV32" s="57">
        <f t="shared" si="25"/>
        <v>1.9455252918287938E-2</v>
      </c>
      <c r="AW32" s="57">
        <f t="shared" si="26"/>
        <v>4.2801556420233464E-2</v>
      </c>
      <c r="AX32" s="45">
        <f t="shared" si="27"/>
        <v>0.9377431906614786</v>
      </c>
      <c r="AY32" s="65">
        <v>13</v>
      </c>
      <c r="AZ32" s="65">
        <v>23</v>
      </c>
      <c r="BA32" s="65">
        <v>466</v>
      </c>
      <c r="BB32" s="65">
        <v>502</v>
      </c>
      <c r="BC32" s="57">
        <f t="shared" si="28"/>
        <v>2.5896414342629483E-2</v>
      </c>
      <c r="BD32" s="57">
        <f t="shared" si="29"/>
        <v>4.5816733067729085E-2</v>
      </c>
      <c r="BE32" s="45">
        <f t="shared" si="30"/>
        <v>0.92828685258964139</v>
      </c>
    </row>
    <row r="33" spans="1:57" s="61" customFormat="1" ht="18" customHeight="1" x14ac:dyDescent="0.4">
      <c r="A33" s="31" t="s">
        <v>133</v>
      </c>
      <c r="B33" s="65">
        <f>B31+B32</f>
        <v>19</v>
      </c>
      <c r="C33" s="65">
        <f>C31+C32</f>
        <v>27</v>
      </c>
      <c r="D33" s="65">
        <f>D31+D32</f>
        <v>639</v>
      </c>
      <c r="E33" s="65">
        <f t="shared" si="0"/>
        <v>685</v>
      </c>
      <c r="F33" s="115">
        <f t="shared" si="1"/>
        <v>2.7737226277372264E-2</v>
      </c>
      <c r="G33" s="115">
        <f t="shared" si="2"/>
        <v>3.9416058394160583E-2</v>
      </c>
      <c r="H33" s="115">
        <f t="shared" si="3"/>
        <v>0.93284671532846719</v>
      </c>
      <c r="I33" s="65">
        <f>I31+I32</f>
        <v>19</v>
      </c>
      <c r="J33" s="65">
        <f>J31+J32</f>
        <v>29</v>
      </c>
      <c r="K33" s="65">
        <f>K31+K32</f>
        <v>657</v>
      </c>
      <c r="L33" s="65">
        <f t="shared" si="4"/>
        <v>705</v>
      </c>
      <c r="M33" s="115">
        <f t="shared" si="5"/>
        <v>2.6950354609929079E-2</v>
      </c>
      <c r="N33" s="115">
        <f>J33/L33</f>
        <v>4.1134751773049642E-2</v>
      </c>
      <c r="O33" s="115">
        <f t="shared" si="7"/>
        <v>0.93191489361702129</v>
      </c>
      <c r="P33" s="65">
        <f>P31+P32</f>
        <v>21</v>
      </c>
      <c r="Q33" s="65">
        <f>Q31+Q32</f>
        <v>29</v>
      </c>
      <c r="R33" s="65">
        <f>R31+R32</f>
        <v>668</v>
      </c>
      <c r="S33" s="65">
        <f t="shared" si="8"/>
        <v>718</v>
      </c>
      <c r="T33" s="115">
        <f t="shared" si="9"/>
        <v>2.9247910863509748E-2</v>
      </c>
      <c r="U33" s="115">
        <f t="shared" si="10"/>
        <v>4.0389972144846797E-2</v>
      </c>
      <c r="V33" s="115">
        <f t="shared" si="11"/>
        <v>0.93036211699164351</v>
      </c>
      <c r="W33" s="65">
        <f>W31+W32</f>
        <v>19</v>
      </c>
      <c r="X33" s="65">
        <f>X31+X32</f>
        <v>31</v>
      </c>
      <c r="Y33" s="65">
        <f>Y31+Y32</f>
        <v>682</v>
      </c>
      <c r="Z33" s="65">
        <f t="shared" si="12"/>
        <v>732</v>
      </c>
      <c r="AA33" s="115">
        <f t="shared" si="13"/>
        <v>2.5956284153005466E-2</v>
      </c>
      <c r="AB33" s="115">
        <f t="shared" si="14"/>
        <v>4.2349726775956283E-2</v>
      </c>
      <c r="AC33" s="115">
        <f t="shared" si="15"/>
        <v>0.93169398907103829</v>
      </c>
      <c r="AD33" s="65">
        <f>AD31+AD32</f>
        <v>16</v>
      </c>
      <c r="AE33" s="65">
        <f>AE31+AE32</f>
        <v>33</v>
      </c>
      <c r="AF33" s="65">
        <f>AF31+AF32</f>
        <v>683</v>
      </c>
      <c r="AG33" s="65">
        <f t="shared" si="16"/>
        <v>732</v>
      </c>
      <c r="AH33" s="115">
        <f t="shared" si="17"/>
        <v>2.185792349726776E-2</v>
      </c>
      <c r="AI33" s="115">
        <f t="shared" si="18"/>
        <v>4.5081967213114756E-2</v>
      </c>
      <c r="AJ33" s="115">
        <f t="shared" si="19"/>
        <v>0.93306010928961747</v>
      </c>
      <c r="AK33" s="65">
        <f>AK31+AK32</f>
        <v>13</v>
      </c>
      <c r="AL33" s="65">
        <f>AL31+AL32</f>
        <v>33</v>
      </c>
      <c r="AM33" s="65">
        <f>AM31+AM32</f>
        <v>687</v>
      </c>
      <c r="AN33" s="65">
        <f t="shared" si="20"/>
        <v>733</v>
      </c>
      <c r="AO33" s="115">
        <f t="shared" si="21"/>
        <v>1.7735334242837655E-2</v>
      </c>
      <c r="AP33" s="115">
        <f t="shared" si="22"/>
        <v>4.5020463847203276E-2</v>
      </c>
      <c r="AQ33" s="115">
        <f t="shared" si="23"/>
        <v>0.93724420190995905</v>
      </c>
      <c r="AR33" s="65">
        <f>AR31+AR32</f>
        <v>10</v>
      </c>
      <c r="AS33" s="65">
        <f>AS31+AS32</f>
        <v>38</v>
      </c>
      <c r="AT33" s="65">
        <f>AT31+AT32</f>
        <v>688</v>
      </c>
      <c r="AU33" s="65">
        <f t="shared" si="24"/>
        <v>736</v>
      </c>
      <c r="AV33" s="115">
        <f t="shared" si="25"/>
        <v>1.358695652173913E-2</v>
      </c>
      <c r="AW33" s="115">
        <f t="shared" si="26"/>
        <v>5.1630434782608696E-2</v>
      </c>
      <c r="AX33" s="116">
        <f t="shared" si="27"/>
        <v>0.93478260869565222</v>
      </c>
      <c r="AY33" s="65">
        <v>14</v>
      </c>
      <c r="AZ33" s="65">
        <v>38</v>
      </c>
      <c r="BA33" s="65">
        <v>693</v>
      </c>
      <c r="BB33" s="65">
        <v>745</v>
      </c>
      <c r="BC33" s="115">
        <f t="shared" si="28"/>
        <v>1.8791946308724831E-2</v>
      </c>
      <c r="BD33" s="115">
        <f t="shared" si="29"/>
        <v>5.1006711409395972E-2</v>
      </c>
      <c r="BE33" s="116">
        <f t="shared" si="30"/>
        <v>0.93020134228187923</v>
      </c>
    </row>
    <row r="35" spans="1:57" s="8" customFormat="1" ht="14.5" x14ac:dyDescent="0.35">
      <c r="A35" s="9" t="s">
        <v>8</v>
      </c>
    </row>
    <row r="36" spans="1:57" s="8" customFormat="1" ht="14.5" x14ac:dyDescent="0.35">
      <c r="A36" s="8" t="s">
        <v>36</v>
      </c>
    </row>
    <row r="37" spans="1:57" s="8" customFormat="1" ht="14.5" x14ac:dyDescent="0.35">
      <c r="A37" s="8" t="s">
        <v>23</v>
      </c>
    </row>
    <row r="38" spans="1:57" s="8" customFormat="1" ht="14.5" x14ac:dyDescent="0.35">
      <c r="A38" s="8" t="s">
        <v>24</v>
      </c>
    </row>
    <row r="39" spans="1:57" s="8" customFormat="1" ht="14.5" x14ac:dyDescent="0.35">
      <c r="A39" s="8" t="s">
        <v>25</v>
      </c>
    </row>
    <row r="40" spans="1:57" s="27" customFormat="1" ht="14.5" x14ac:dyDescent="0.35">
      <c r="A40" s="27" t="s">
        <v>404</v>
      </c>
      <c r="M40" s="29"/>
      <c r="N40" s="29"/>
      <c r="O40" s="29"/>
      <c r="R40" s="8"/>
      <c r="S40" s="8"/>
      <c r="T40" s="8"/>
      <c r="W40" s="8"/>
      <c r="X40" s="8"/>
      <c r="Y40" s="8"/>
      <c r="AB40" s="8"/>
      <c r="AC40" s="8"/>
      <c r="AD40" s="8"/>
      <c r="AG40" s="8"/>
      <c r="AH40" s="8"/>
      <c r="AI40" s="8"/>
      <c r="AL40" s="8"/>
      <c r="AM40" s="8"/>
      <c r="AN40" s="8"/>
    </row>
  </sheetData>
  <phoneticPr fontId="28" type="noConversion"/>
  <pageMargins left="0.70866141732283472" right="0.70866141732283472" top="0.78740157480314965" bottom="0.78740157480314965" header="0.31496062992125984" footer="0.31496062992125984"/>
  <pageSetup paperSize="9" scale="25"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E34"/>
  <sheetViews>
    <sheetView zoomScaleNormal="100" zoomScalePageLayoutView="115" workbookViewId="0"/>
  </sheetViews>
  <sheetFormatPr baseColWidth="10" defaultColWidth="8.83203125" defaultRowHeight="13" x14ac:dyDescent="0.3"/>
  <cols>
    <col min="1" max="1" width="16.08203125" style="7" customWidth="1"/>
    <col min="2" max="31" width="12.58203125" style="7" customWidth="1"/>
    <col min="32" max="1018" width="10.5" style="7" customWidth="1"/>
    <col min="1019" max="16384" width="8.83203125" style="7"/>
  </cols>
  <sheetData>
    <row r="1" spans="1:31" s="11" customFormat="1" ht="30.65" customHeight="1" x14ac:dyDescent="0.35">
      <c r="A1" s="10" t="s">
        <v>445</v>
      </c>
    </row>
    <row r="2" spans="1:31" s="5" customFormat="1" ht="23.5" customHeight="1" x14ac:dyDescent="0.35">
      <c r="A2" s="5" t="s">
        <v>20</v>
      </c>
    </row>
    <row r="3" spans="1:31" s="6" customFormat="1" ht="16" customHeight="1" x14ac:dyDescent="0.3">
      <c r="A3" s="68" t="s">
        <v>386</v>
      </c>
      <c r="B3" s="74" t="s">
        <v>165</v>
      </c>
      <c r="C3" s="78" t="s">
        <v>166</v>
      </c>
      <c r="D3" s="78" t="s">
        <v>167</v>
      </c>
      <c r="E3" s="74" t="s">
        <v>170</v>
      </c>
      <c r="F3" s="78" t="s">
        <v>171</v>
      </c>
      <c r="G3" s="78" t="s">
        <v>172</v>
      </c>
      <c r="H3" s="74" t="s">
        <v>175</v>
      </c>
      <c r="I3" s="78" t="s">
        <v>176</v>
      </c>
      <c r="J3" s="78" t="s">
        <v>177</v>
      </c>
      <c r="K3" s="74" t="s">
        <v>180</v>
      </c>
      <c r="L3" s="78" t="s">
        <v>181</v>
      </c>
      <c r="M3" s="78" t="s">
        <v>182</v>
      </c>
      <c r="N3" s="74" t="s">
        <v>185</v>
      </c>
      <c r="O3" s="78" t="s">
        <v>186</v>
      </c>
      <c r="P3" s="78" t="s">
        <v>187</v>
      </c>
      <c r="Q3" s="74" t="s">
        <v>190</v>
      </c>
      <c r="R3" s="78" t="s">
        <v>191</v>
      </c>
      <c r="S3" s="78" t="s">
        <v>192</v>
      </c>
      <c r="T3" s="74" t="s">
        <v>195</v>
      </c>
      <c r="U3" s="78" t="s">
        <v>196</v>
      </c>
      <c r="V3" s="78" t="s">
        <v>197</v>
      </c>
      <c r="W3" s="74" t="s">
        <v>200</v>
      </c>
      <c r="X3" s="78" t="s">
        <v>201</v>
      </c>
      <c r="Y3" s="78" t="s">
        <v>202</v>
      </c>
      <c r="Z3" s="74" t="s">
        <v>205</v>
      </c>
      <c r="AA3" s="78" t="s">
        <v>206</v>
      </c>
      <c r="AB3" s="68" t="s">
        <v>207</v>
      </c>
      <c r="AC3" s="74" t="s">
        <v>399</v>
      </c>
      <c r="AD3" s="78" t="s">
        <v>400</v>
      </c>
      <c r="AE3" s="68" t="s">
        <v>401</v>
      </c>
    </row>
    <row r="4" spans="1:31" ht="16" customHeight="1" x14ac:dyDescent="0.3">
      <c r="A4" s="68" t="s">
        <v>362</v>
      </c>
      <c r="B4" s="78">
        <v>3</v>
      </c>
      <c r="C4" s="78">
        <v>3</v>
      </c>
      <c r="D4" s="78">
        <f>SUM(B4:C4)</f>
        <v>6</v>
      </c>
      <c r="E4" s="78">
        <v>3</v>
      </c>
      <c r="F4" s="78">
        <v>6</v>
      </c>
      <c r="G4" s="78">
        <f>SUM(E4:F4)</f>
        <v>9</v>
      </c>
      <c r="H4" s="78">
        <v>8</v>
      </c>
      <c r="I4" s="78">
        <v>4</v>
      </c>
      <c r="J4" s="78">
        <f>SUM(H4:I4)</f>
        <v>12</v>
      </c>
      <c r="K4" s="78">
        <v>3</v>
      </c>
      <c r="L4" s="78">
        <v>1</v>
      </c>
      <c r="M4" s="78">
        <f>SUM(K4:L4)</f>
        <v>4</v>
      </c>
      <c r="N4" s="78">
        <v>5</v>
      </c>
      <c r="O4" s="78">
        <v>3</v>
      </c>
      <c r="P4" s="78">
        <f>SUM(N4:O4)</f>
        <v>8</v>
      </c>
      <c r="Q4" s="78">
        <v>3</v>
      </c>
      <c r="R4" s="78">
        <v>3</v>
      </c>
      <c r="S4" s="78">
        <f>SUM(Q4:R4)</f>
        <v>6</v>
      </c>
      <c r="T4" s="78">
        <v>4</v>
      </c>
      <c r="U4" s="78">
        <v>5</v>
      </c>
      <c r="V4" s="78">
        <f>SUM(T4:U4)</f>
        <v>9</v>
      </c>
      <c r="W4" s="78">
        <v>4</v>
      </c>
      <c r="X4" s="78">
        <v>8</v>
      </c>
      <c r="Y4" s="78">
        <f>SUM(W4:X4)</f>
        <v>12</v>
      </c>
      <c r="Z4" s="78">
        <v>2</v>
      </c>
      <c r="AA4" s="78">
        <v>3</v>
      </c>
      <c r="AB4" s="113">
        <f>SUM(Z4:AA4)</f>
        <v>5</v>
      </c>
      <c r="AC4" s="78">
        <v>4</v>
      </c>
      <c r="AD4" s="78">
        <v>6</v>
      </c>
      <c r="AE4" s="113">
        <v>10</v>
      </c>
    </row>
    <row r="5" spans="1:31" ht="16" customHeight="1" x14ac:dyDescent="0.3">
      <c r="A5" s="68" t="s">
        <v>363</v>
      </c>
      <c r="B5" s="65">
        <v>2</v>
      </c>
      <c r="C5" s="65">
        <v>2</v>
      </c>
      <c r="D5" s="65">
        <f>SUM(B5:C5)</f>
        <v>4</v>
      </c>
      <c r="E5" s="65">
        <v>2</v>
      </c>
      <c r="F5" s="65">
        <v>3</v>
      </c>
      <c r="G5" s="65">
        <f>SUM(E5:F5)</f>
        <v>5</v>
      </c>
      <c r="H5" s="65">
        <v>2</v>
      </c>
      <c r="I5" s="65">
        <v>2</v>
      </c>
      <c r="J5" s="65">
        <f>SUM(H5:I5)</f>
        <v>4</v>
      </c>
      <c r="K5" s="65">
        <v>3</v>
      </c>
      <c r="L5" s="65">
        <v>1</v>
      </c>
      <c r="M5" s="65">
        <f>SUM(K5:L5)</f>
        <v>4</v>
      </c>
      <c r="N5" s="65">
        <v>3</v>
      </c>
      <c r="O5" s="65">
        <v>2</v>
      </c>
      <c r="P5" s="65">
        <f>SUM(N5:O5)</f>
        <v>5</v>
      </c>
      <c r="Q5" s="65">
        <v>2</v>
      </c>
      <c r="R5" s="65">
        <v>2</v>
      </c>
      <c r="S5" s="65">
        <f>SUM(Q5:R5)</f>
        <v>4</v>
      </c>
      <c r="T5" s="65">
        <v>2</v>
      </c>
      <c r="U5" s="65">
        <v>2</v>
      </c>
      <c r="V5" s="65">
        <f>SUM(T5:U5)</f>
        <v>4</v>
      </c>
      <c r="W5" s="65">
        <v>3</v>
      </c>
      <c r="X5" s="65">
        <v>4</v>
      </c>
      <c r="Y5" s="65">
        <f>SUM(W5:X5)</f>
        <v>7</v>
      </c>
      <c r="Z5" s="65">
        <v>0</v>
      </c>
      <c r="AA5" s="65">
        <v>2</v>
      </c>
      <c r="AB5" s="43">
        <f>SUM(Z5:AA5)</f>
        <v>2</v>
      </c>
      <c r="AC5" s="65">
        <v>2</v>
      </c>
      <c r="AD5" s="65">
        <v>0</v>
      </c>
      <c r="AE5" s="43">
        <v>2</v>
      </c>
    </row>
    <row r="6" spans="1:31" ht="16" customHeight="1" x14ac:dyDescent="0.3">
      <c r="A6" s="68" t="s">
        <v>364</v>
      </c>
      <c r="B6" s="56">
        <f t="shared" ref="B6:AE6" si="0">B5/B4</f>
        <v>0.66666666666666663</v>
      </c>
      <c r="C6" s="57">
        <f t="shared" si="0"/>
        <v>0.66666666666666663</v>
      </c>
      <c r="D6" s="115">
        <f t="shared" si="0"/>
        <v>0.66666666666666663</v>
      </c>
      <c r="E6" s="56">
        <f t="shared" si="0"/>
        <v>0.66666666666666663</v>
      </c>
      <c r="F6" s="57">
        <f t="shared" si="0"/>
        <v>0.5</v>
      </c>
      <c r="G6" s="115">
        <f t="shared" si="0"/>
        <v>0.55555555555555558</v>
      </c>
      <c r="H6" s="56">
        <f t="shared" si="0"/>
        <v>0.25</v>
      </c>
      <c r="I6" s="57">
        <f t="shared" si="0"/>
        <v>0.5</v>
      </c>
      <c r="J6" s="115">
        <f t="shared" si="0"/>
        <v>0.33333333333333331</v>
      </c>
      <c r="K6" s="56">
        <f t="shared" si="0"/>
        <v>1</v>
      </c>
      <c r="L6" s="57">
        <f t="shared" si="0"/>
        <v>1</v>
      </c>
      <c r="M6" s="115">
        <f t="shared" si="0"/>
        <v>1</v>
      </c>
      <c r="N6" s="56">
        <f t="shared" si="0"/>
        <v>0.6</v>
      </c>
      <c r="O6" s="57">
        <f t="shared" si="0"/>
        <v>0.66666666666666663</v>
      </c>
      <c r="P6" s="115">
        <f t="shared" si="0"/>
        <v>0.625</v>
      </c>
      <c r="Q6" s="56">
        <f t="shared" si="0"/>
        <v>0.66666666666666663</v>
      </c>
      <c r="R6" s="57">
        <f t="shared" si="0"/>
        <v>0.66666666666666663</v>
      </c>
      <c r="S6" s="115">
        <f t="shared" si="0"/>
        <v>0.66666666666666663</v>
      </c>
      <c r="T6" s="56">
        <f t="shared" si="0"/>
        <v>0.5</v>
      </c>
      <c r="U6" s="57">
        <f t="shared" si="0"/>
        <v>0.4</v>
      </c>
      <c r="V6" s="115">
        <f t="shared" si="0"/>
        <v>0.44444444444444442</v>
      </c>
      <c r="W6" s="56">
        <f t="shared" si="0"/>
        <v>0.75</v>
      </c>
      <c r="X6" s="57">
        <f t="shared" si="0"/>
        <v>0.5</v>
      </c>
      <c r="Y6" s="115">
        <f t="shared" si="0"/>
        <v>0.58333333333333337</v>
      </c>
      <c r="Z6" s="56">
        <f t="shared" ref="Z6:AB6" si="1">Z5/Z4</f>
        <v>0</v>
      </c>
      <c r="AA6" s="57">
        <f t="shared" si="1"/>
        <v>0.66666666666666663</v>
      </c>
      <c r="AB6" s="116">
        <f t="shared" si="1"/>
        <v>0.4</v>
      </c>
      <c r="AC6" s="56">
        <f t="shared" si="0"/>
        <v>0.5</v>
      </c>
      <c r="AD6" s="57">
        <f t="shared" si="0"/>
        <v>0</v>
      </c>
      <c r="AE6" s="116">
        <f t="shared" si="0"/>
        <v>0.2</v>
      </c>
    </row>
    <row r="7" spans="1:31" ht="16" customHeight="1" x14ac:dyDescent="0.3">
      <c r="A7" s="68" t="s">
        <v>365</v>
      </c>
      <c r="B7" s="65">
        <v>10</v>
      </c>
      <c r="C7" s="65">
        <v>1</v>
      </c>
      <c r="D7" s="65">
        <f>SUM(B7:C7)</f>
        <v>11</v>
      </c>
      <c r="E7" s="65">
        <v>11</v>
      </c>
      <c r="F7" s="65">
        <v>5</v>
      </c>
      <c r="G7" s="65">
        <f>SUM(E7:F7)</f>
        <v>16</v>
      </c>
      <c r="H7" s="65">
        <v>13</v>
      </c>
      <c r="I7" s="65">
        <v>14</v>
      </c>
      <c r="J7" s="65">
        <f>SUM(H7:I7)</f>
        <v>27</v>
      </c>
      <c r="K7" s="65">
        <v>6</v>
      </c>
      <c r="L7" s="65">
        <v>13</v>
      </c>
      <c r="M7" s="65">
        <f>SUM(K7:L7)</f>
        <v>19</v>
      </c>
      <c r="N7" s="65">
        <v>8</v>
      </c>
      <c r="O7" s="65">
        <v>8</v>
      </c>
      <c r="P7" s="65">
        <f>SUM(N7:O7)</f>
        <v>16</v>
      </c>
      <c r="Q7" s="65">
        <v>14</v>
      </c>
      <c r="R7" s="65">
        <v>14</v>
      </c>
      <c r="S7" s="65">
        <f>SUM(Q7:R7)</f>
        <v>28</v>
      </c>
      <c r="T7" s="65">
        <v>5</v>
      </c>
      <c r="U7" s="65">
        <v>15</v>
      </c>
      <c r="V7" s="65">
        <f>SUM(T7:U7)</f>
        <v>20</v>
      </c>
      <c r="W7" s="65">
        <v>14</v>
      </c>
      <c r="X7" s="65">
        <v>7</v>
      </c>
      <c r="Y7" s="65">
        <f>SUM(W7:X7)</f>
        <v>21</v>
      </c>
      <c r="Z7" s="65">
        <v>7</v>
      </c>
      <c r="AA7" s="65">
        <v>14</v>
      </c>
      <c r="AB7" s="43">
        <f>SUM(Z7:AA7)</f>
        <v>21</v>
      </c>
      <c r="AC7" s="65">
        <v>10</v>
      </c>
      <c r="AD7" s="65">
        <v>9</v>
      </c>
      <c r="AE7" s="43">
        <v>19</v>
      </c>
    </row>
    <row r="8" spans="1:31" ht="16" customHeight="1" x14ac:dyDescent="0.3">
      <c r="A8" s="68" t="s">
        <v>366</v>
      </c>
      <c r="B8" s="65">
        <v>6</v>
      </c>
      <c r="C8" s="65">
        <v>1</v>
      </c>
      <c r="D8" s="65">
        <f>SUM(B8:C8)</f>
        <v>7</v>
      </c>
      <c r="E8" s="65">
        <v>6</v>
      </c>
      <c r="F8" s="65">
        <v>3</v>
      </c>
      <c r="G8" s="65">
        <f>SUM(E8:F8)</f>
        <v>9</v>
      </c>
      <c r="H8" s="65">
        <v>5</v>
      </c>
      <c r="I8" s="65">
        <v>7</v>
      </c>
      <c r="J8" s="65">
        <f>SUM(H8:I8)</f>
        <v>12</v>
      </c>
      <c r="K8" s="65">
        <v>2</v>
      </c>
      <c r="L8" s="65">
        <v>7</v>
      </c>
      <c r="M8" s="65">
        <f>SUM(K8:L8)</f>
        <v>9</v>
      </c>
      <c r="N8" s="65">
        <v>5</v>
      </c>
      <c r="O8" s="65">
        <v>4</v>
      </c>
      <c r="P8" s="65">
        <f>SUM(N8:O8)</f>
        <v>9</v>
      </c>
      <c r="Q8" s="65">
        <v>4</v>
      </c>
      <c r="R8" s="65">
        <v>6</v>
      </c>
      <c r="S8" s="65">
        <f>SUM(Q8:R8)</f>
        <v>10</v>
      </c>
      <c r="T8" s="65">
        <v>3</v>
      </c>
      <c r="U8" s="65">
        <v>9</v>
      </c>
      <c r="V8" s="65">
        <f>SUM(T8:U8)</f>
        <v>12</v>
      </c>
      <c r="W8" s="65">
        <v>9</v>
      </c>
      <c r="X8" s="65">
        <v>2</v>
      </c>
      <c r="Y8" s="65">
        <f>SUM(W8:X8)</f>
        <v>11</v>
      </c>
      <c r="Z8" s="65">
        <v>3</v>
      </c>
      <c r="AA8" s="65">
        <v>8</v>
      </c>
      <c r="AB8" s="43">
        <f>SUM(Z8:AA8)</f>
        <v>11</v>
      </c>
      <c r="AC8" s="65">
        <v>3</v>
      </c>
      <c r="AD8" s="65">
        <v>4</v>
      </c>
      <c r="AE8" s="43">
        <v>7</v>
      </c>
    </row>
    <row r="9" spans="1:31" ht="16" customHeight="1" x14ac:dyDescent="0.3">
      <c r="A9" s="68" t="s">
        <v>367</v>
      </c>
      <c r="B9" s="56">
        <f t="shared" ref="B9:AE9" si="2">B8/B7</f>
        <v>0.6</v>
      </c>
      <c r="C9" s="57">
        <f t="shared" si="2"/>
        <v>1</v>
      </c>
      <c r="D9" s="115">
        <f t="shared" si="2"/>
        <v>0.63636363636363635</v>
      </c>
      <c r="E9" s="56">
        <f t="shared" si="2"/>
        <v>0.54545454545454541</v>
      </c>
      <c r="F9" s="57">
        <f t="shared" si="2"/>
        <v>0.6</v>
      </c>
      <c r="G9" s="115">
        <f t="shared" si="2"/>
        <v>0.5625</v>
      </c>
      <c r="H9" s="56">
        <f t="shared" si="2"/>
        <v>0.38461538461538464</v>
      </c>
      <c r="I9" s="57">
        <f t="shared" si="2"/>
        <v>0.5</v>
      </c>
      <c r="J9" s="115">
        <f t="shared" si="2"/>
        <v>0.44444444444444442</v>
      </c>
      <c r="K9" s="56">
        <f t="shared" si="2"/>
        <v>0.33333333333333331</v>
      </c>
      <c r="L9" s="57">
        <f t="shared" si="2"/>
        <v>0.53846153846153844</v>
      </c>
      <c r="M9" s="115">
        <f t="shared" si="2"/>
        <v>0.47368421052631576</v>
      </c>
      <c r="N9" s="56">
        <f t="shared" si="2"/>
        <v>0.625</v>
      </c>
      <c r="O9" s="57">
        <f t="shared" si="2"/>
        <v>0.5</v>
      </c>
      <c r="P9" s="115">
        <f t="shared" si="2"/>
        <v>0.5625</v>
      </c>
      <c r="Q9" s="56">
        <f t="shared" si="2"/>
        <v>0.2857142857142857</v>
      </c>
      <c r="R9" s="57">
        <f t="shared" si="2"/>
        <v>0.42857142857142855</v>
      </c>
      <c r="S9" s="115">
        <f t="shared" si="2"/>
        <v>0.35714285714285715</v>
      </c>
      <c r="T9" s="56">
        <f t="shared" si="2"/>
        <v>0.6</v>
      </c>
      <c r="U9" s="57">
        <f t="shared" si="2"/>
        <v>0.6</v>
      </c>
      <c r="V9" s="115">
        <f t="shared" si="2"/>
        <v>0.6</v>
      </c>
      <c r="W9" s="56">
        <f t="shared" si="2"/>
        <v>0.6428571428571429</v>
      </c>
      <c r="X9" s="57">
        <f t="shared" si="2"/>
        <v>0.2857142857142857</v>
      </c>
      <c r="Y9" s="115">
        <f t="shared" si="2"/>
        <v>0.52380952380952384</v>
      </c>
      <c r="Z9" s="56">
        <f t="shared" ref="Z9:AB9" si="3">Z8/Z7</f>
        <v>0.42857142857142855</v>
      </c>
      <c r="AA9" s="57">
        <f t="shared" si="3"/>
        <v>0.5714285714285714</v>
      </c>
      <c r="AB9" s="116">
        <f t="shared" si="3"/>
        <v>0.52380952380952384</v>
      </c>
      <c r="AC9" s="56">
        <f t="shared" si="2"/>
        <v>0.3</v>
      </c>
      <c r="AD9" s="57">
        <f t="shared" si="2"/>
        <v>0.44444444444444442</v>
      </c>
      <c r="AE9" s="116">
        <f t="shared" si="2"/>
        <v>0.36842105263157893</v>
      </c>
    </row>
    <row r="10" spans="1:31" ht="16" customHeight="1" x14ac:dyDescent="0.3">
      <c r="A10" s="68" t="s">
        <v>368</v>
      </c>
      <c r="B10" s="65">
        <v>7</v>
      </c>
      <c r="C10" s="65">
        <v>5</v>
      </c>
      <c r="D10" s="65">
        <f>SUM(B10:C10)</f>
        <v>12</v>
      </c>
      <c r="E10" s="65">
        <v>1</v>
      </c>
      <c r="F10" s="65">
        <v>10</v>
      </c>
      <c r="G10" s="65">
        <f>SUM(E10:F10)</f>
        <v>11</v>
      </c>
      <c r="H10" s="65">
        <v>3</v>
      </c>
      <c r="I10" s="65">
        <v>18</v>
      </c>
      <c r="J10" s="65">
        <f>SUM(H10:I10)</f>
        <v>21</v>
      </c>
      <c r="K10" s="65">
        <v>17</v>
      </c>
      <c r="L10" s="65">
        <v>14</v>
      </c>
      <c r="M10" s="65">
        <f>SUM(K10:L10)</f>
        <v>31</v>
      </c>
      <c r="N10" s="65">
        <v>8</v>
      </c>
      <c r="O10" s="65">
        <v>16</v>
      </c>
      <c r="P10" s="65">
        <f>SUM(N10:O10)</f>
        <v>24</v>
      </c>
      <c r="Q10" s="65">
        <v>5</v>
      </c>
      <c r="R10" s="65">
        <v>10</v>
      </c>
      <c r="S10" s="65">
        <f>SUM(Q10:R10)</f>
        <v>15</v>
      </c>
      <c r="T10" s="65">
        <v>6</v>
      </c>
      <c r="U10" s="65">
        <v>14</v>
      </c>
      <c r="V10" s="65">
        <f>SUM(T10:U10)</f>
        <v>20</v>
      </c>
      <c r="W10" s="65">
        <v>7</v>
      </c>
      <c r="X10" s="65">
        <v>7</v>
      </c>
      <c r="Y10" s="65">
        <f>SUM(W10:X10)</f>
        <v>14</v>
      </c>
      <c r="Z10" s="65">
        <v>9</v>
      </c>
      <c r="AA10" s="65">
        <v>11</v>
      </c>
      <c r="AB10" s="43">
        <f>SUM(Z10:AA10)</f>
        <v>20</v>
      </c>
      <c r="AC10" s="65">
        <v>13</v>
      </c>
      <c r="AD10" s="65">
        <v>18</v>
      </c>
      <c r="AE10" s="43">
        <v>31</v>
      </c>
    </row>
    <row r="11" spans="1:31" ht="16" customHeight="1" x14ac:dyDescent="0.3">
      <c r="A11" s="68" t="s">
        <v>369</v>
      </c>
      <c r="B11" s="65">
        <v>2</v>
      </c>
      <c r="C11" s="65">
        <v>3</v>
      </c>
      <c r="D11" s="65">
        <f>SUM(B11:C11)</f>
        <v>5</v>
      </c>
      <c r="E11" s="65">
        <v>1</v>
      </c>
      <c r="F11" s="65">
        <v>4</v>
      </c>
      <c r="G11" s="65">
        <f>SUM(E11:F11)</f>
        <v>5</v>
      </c>
      <c r="H11" s="65">
        <v>1</v>
      </c>
      <c r="I11" s="65">
        <v>6</v>
      </c>
      <c r="J11" s="65">
        <f>SUM(H11:I11)</f>
        <v>7</v>
      </c>
      <c r="K11" s="65">
        <v>4</v>
      </c>
      <c r="L11" s="65">
        <v>4</v>
      </c>
      <c r="M11" s="65">
        <f>SUM(K11:L11)</f>
        <v>8</v>
      </c>
      <c r="N11" s="65">
        <v>2</v>
      </c>
      <c r="O11" s="65">
        <v>5</v>
      </c>
      <c r="P11" s="65">
        <f>SUM(N11:O11)</f>
        <v>7</v>
      </c>
      <c r="Q11" s="65">
        <v>2</v>
      </c>
      <c r="R11" s="65">
        <v>3</v>
      </c>
      <c r="S11" s="65">
        <f>SUM(Q11:R11)</f>
        <v>5</v>
      </c>
      <c r="T11" s="65">
        <v>3</v>
      </c>
      <c r="U11" s="65">
        <v>5</v>
      </c>
      <c r="V11" s="65">
        <f>SUM(T11:U11)</f>
        <v>8</v>
      </c>
      <c r="W11" s="65">
        <v>4</v>
      </c>
      <c r="X11" s="65">
        <v>3</v>
      </c>
      <c r="Y11" s="65">
        <f>SUM(W11:X11)</f>
        <v>7</v>
      </c>
      <c r="Z11" s="65">
        <v>6</v>
      </c>
      <c r="AA11" s="65">
        <v>2</v>
      </c>
      <c r="AB11" s="43">
        <f>SUM(Z11:AA11)</f>
        <v>8</v>
      </c>
      <c r="AC11" s="65">
        <v>2</v>
      </c>
      <c r="AD11" s="65">
        <v>7</v>
      </c>
      <c r="AE11" s="43">
        <v>9</v>
      </c>
    </row>
    <row r="12" spans="1:31" ht="16" customHeight="1" x14ac:dyDescent="0.3">
      <c r="A12" s="68" t="s">
        <v>370</v>
      </c>
      <c r="B12" s="56">
        <f t="shared" ref="B12:AE12" si="4">B11/B10</f>
        <v>0.2857142857142857</v>
      </c>
      <c r="C12" s="57">
        <f t="shared" si="4"/>
        <v>0.6</v>
      </c>
      <c r="D12" s="115">
        <f t="shared" si="4"/>
        <v>0.41666666666666669</v>
      </c>
      <c r="E12" s="56">
        <f t="shared" si="4"/>
        <v>1</v>
      </c>
      <c r="F12" s="57">
        <f t="shared" si="4"/>
        <v>0.4</v>
      </c>
      <c r="G12" s="115">
        <f t="shared" si="4"/>
        <v>0.45454545454545453</v>
      </c>
      <c r="H12" s="56">
        <f t="shared" si="4"/>
        <v>0.33333333333333331</v>
      </c>
      <c r="I12" s="57">
        <f t="shared" si="4"/>
        <v>0.33333333333333331</v>
      </c>
      <c r="J12" s="115">
        <f t="shared" si="4"/>
        <v>0.33333333333333331</v>
      </c>
      <c r="K12" s="56">
        <f t="shared" si="4"/>
        <v>0.23529411764705882</v>
      </c>
      <c r="L12" s="57">
        <f t="shared" si="4"/>
        <v>0.2857142857142857</v>
      </c>
      <c r="M12" s="115">
        <f t="shared" si="4"/>
        <v>0.25806451612903225</v>
      </c>
      <c r="N12" s="56">
        <f t="shared" si="4"/>
        <v>0.25</v>
      </c>
      <c r="O12" s="57">
        <f t="shared" si="4"/>
        <v>0.3125</v>
      </c>
      <c r="P12" s="115">
        <f t="shared" si="4"/>
        <v>0.29166666666666669</v>
      </c>
      <c r="Q12" s="56">
        <f t="shared" si="4"/>
        <v>0.4</v>
      </c>
      <c r="R12" s="57">
        <f t="shared" si="4"/>
        <v>0.3</v>
      </c>
      <c r="S12" s="115">
        <f t="shared" si="4"/>
        <v>0.33333333333333331</v>
      </c>
      <c r="T12" s="56">
        <f t="shared" si="4"/>
        <v>0.5</v>
      </c>
      <c r="U12" s="57">
        <f t="shared" si="4"/>
        <v>0.35714285714285715</v>
      </c>
      <c r="V12" s="115">
        <f t="shared" si="4"/>
        <v>0.4</v>
      </c>
      <c r="W12" s="56">
        <f t="shared" si="4"/>
        <v>0.5714285714285714</v>
      </c>
      <c r="X12" s="57">
        <f t="shared" si="4"/>
        <v>0.42857142857142855</v>
      </c>
      <c r="Y12" s="115">
        <f t="shared" si="4"/>
        <v>0.5</v>
      </c>
      <c r="Z12" s="56">
        <f t="shared" ref="Z12:AB12" si="5">Z11/Z10</f>
        <v>0.66666666666666663</v>
      </c>
      <c r="AA12" s="57">
        <f t="shared" si="5"/>
        <v>0.18181818181818182</v>
      </c>
      <c r="AB12" s="116">
        <f t="shared" si="5"/>
        <v>0.4</v>
      </c>
      <c r="AC12" s="56">
        <f t="shared" si="4"/>
        <v>0.15384615384615385</v>
      </c>
      <c r="AD12" s="57">
        <f t="shared" si="4"/>
        <v>0.3888888888888889</v>
      </c>
      <c r="AE12" s="116">
        <f t="shared" si="4"/>
        <v>0.29032258064516131</v>
      </c>
    </row>
    <row r="13" spans="1:31" ht="16" customHeight="1" x14ac:dyDescent="0.3">
      <c r="A13" s="68" t="s">
        <v>371</v>
      </c>
      <c r="B13" s="65">
        <v>60</v>
      </c>
      <c r="C13" s="65">
        <v>42</v>
      </c>
      <c r="D13" s="65">
        <f>SUM(B13:C13)</f>
        <v>102</v>
      </c>
      <c r="E13" s="65">
        <v>72</v>
      </c>
      <c r="F13" s="65">
        <v>59</v>
      </c>
      <c r="G13" s="65">
        <f>SUM(E13:F13)</f>
        <v>131</v>
      </c>
      <c r="H13" s="65">
        <v>72</v>
      </c>
      <c r="I13" s="65">
        <v>48</v>
      </c>
      <c r="J13" s="65">
        <f>SUM(H13:I13)</f>
        <v>120</v>
      </c>
      <c r="K13" s="65">
        <v>74</v>
      </c>
      <c r="L13" s="65">
        <v>44</v>
      </c>
      <c r="M13" s="65">
        <f>SUM(K13:L13)</f>
        <v>118</v>
      </c>
      <c r="N13" s="65">
        <v>74</v>
      </c>
      <c r="O13" s="65">
        <v>52</v>
      </c>
      <c r="P13" s="65">
        <f>SUM(N13:O13)</f>
        <v>126</v>
      </c>
      <c r="Q13" s="65">
        <v>76</v>
      </c>
      <c r="R13" s="65">
        <v>48</v>
      </c>
      <c r="S13" s="65">
        <f>SUM(Q13:R13)</f>
        <v>124</v>
      </c>
      <c r="T13" s="65">
        <v>81</v>
      </c>
      <c r="U13" s="65">
        <v>36</v>
      </c>
      <c r="V13" s="65">
        <f>SUM(T13:U13)</f>
        <v>117</v>
      </c>
      <c r="W13" s="65">
        <v>80</v>
      </c>
      <c r="X13" s="65">
        <v>60</v>
      </c>
      <c r="Y13" s="65">
        <f>SUM(W13:X13)</f>
        <v>140</v>
      </c>
      <c r="Z13" s="65">
        <v>74</v>
      </c>
      <c r="AA13" s="65">
        <v>51</v>
      </c>
      <c r="AB13" s="43">
        <f>SUM(Z13:AA13)</f>
        <v>125</v>
      </c>
      <c r="AC13" s="65">
        <v>106</v>
      </c>
      <c r="AD13" s="65">
        <v>66</v>
      </c>
      <c r="AE13" s="43">
        <v>172</v>
      </c>
    </row>
    <row r="14" spans="1:31" ht="16" customHeight="1" x14ac:dyDescent="0.3">
      <c r="A14" s="68" t="s">
        <v>372</v>
      </c>
      <c r="B14" s="65">
        <v>21</v>
      </c>
      <c r="C14" s="65">
        <v>12</v>
      </c>
      <c r="D14" s="65">
        <f>SUM(B14:C14)</f>
        <v>33</v>
      </c>
      <c r="E14" s="65">
        <v>18</v>
      </c>
      <c r="F14" s="65">
        <v>21</v>
      </c>
      <c r="G14" s="65">
        <f>SUM(E14:F14)</f>
        <v>39</v>
      </c>
      <c r="H14" s="65">
        <v>18</v>
      </c>
      <c r="I14" s="65">
        <v>13</v>
      </c>
      <c r="J14" s="65">
        <f>SUM(H14:I14)</f>
        <v>31</v>
      </c>
      <c r="K14" s="65">
        <v>14</v>
      </c>
      <c r="L14" s="65">
        <v>13</v>
      </c>
      <c r="M14" s="65">
        <f>SUM(K14:L14)</f>
        <v>27</v>
      </c>
      <c r="N14" s="65">
        <v>19</v>
      </c>
      <c r="O14" s="65">
        <v>19</v>
      </c>
      <c r="P14" s="65">
        <f>SUM(N14:O14)</f>
        <v>38</v>
      </c>
      <c r="Q14" s="65">
        <v>25</v>
      </c>
      <c r="R14" s="65">
        <v>9</v>
      </c>
      <c r="S14" s="65">
        <f>SUM(Q14:R14)</f>
        <v>34</v>
      </c>
      <c r="T14" s="65">
        <v>26</v>
      </c>
      <c r="U14" s="65">
        <v>10</v>
      </c>
      <c r="V14" s="65">
        <f>SUM(T14:U14)</f>
        <v>36</v>
      </c>
      <c r="W14" s="65">
        <v>24</v>
      </c>
      <c r="X14" s="65">
        <v>19</v>
      </c>
      <c r="Y14" s="65">
        <f>SUM(W14:X14)</f>
        <v>43</v>
      </c>
      <c r="Z14" s="65">
        <v>20</v>
      </c>
      <c r="AA14" s="65">
        <v>15</v>
      </c>
      <c r="AB14" s="43">
        <f>SUM(Z14:AA14)</f>
        <v>35</v>
      </c>
      <c r="AC14" s="65">
        <v>24</v>
      </c>
      <c r="AD14" s="65">
        <v>16</v>
      </c>
      <c r="AE14" s="43">
        <v>40</v>
      </c>
    </row>
    <row r="15" spans="1:31" ht="16" customHeight="1" x14ac:dyDescent="0.3">
      <c r="A15" s="68" t="s">
        <v>373</v>
      </c>
      <c r="B15" s="56">
        <f t="shared" ref="B15:AE15" si="6">B14/B13</f>
        <v>0.35</v>
      </c>
      <c r="C15" s="57">
        <f t="shared" si="6"/>
        <v>0.2857142857142857</v>
      </c>
      <c r="D15" s="115">
        <f t="shared" si="6"/>
        <v>0.3235294117647059</v>
      </c>
      <c r="E15" s="56">
        <f t="shared" si="6"/>
        <v>0.25</v>
      </c>
      <c r="F15" s="57">
        <f t="shared" si="6"/>
        <v>0.3559322033898305</v>
      </c>
      <c r="G15" s="115">
        <f t="shared" si="6"/>
        <v>0.29770992366412213</v>
      </c>
      <c r="H15" s="56">
        <f t="shared" si="6"/>
        <v>0.25</v>
      </c>
      <c r="I15" s="57">
        <f t="shared" si="6"/>
        <v>0.27083333333333331</v>
      </c>
      <c r="J15" s="115">
        <f t="shared" si="6"/>
        <v>0.25833333333333336</v>
      </c>
      <c r="K15" s="56">
        <f t="shared" si="6"/>
        <v>0.1891891891891892</v>
      </c>
      <c r="L15" s="57">
        <f t="shared" si="6"/>
        <v>0.29545454545454547</v>
      </c>
      <c r="M15" s="115">
        <f t="shared" si="6"/>
        <v>0.2288135593220339</v>
      </c>
      <c r="N15" s="56">
        <f t="shared" si="6"/>
        <v>0.25675675675675674</v>
      </c>
      <c r="O15" s="57">
        <f t="shared" si="6"/>
        <v>0.36538461538461536</v>
      </c>
      <c r="P15" s="115">
        <f t="shared" si="6"/>
        <v>0.30158730158730157</v>
      </c>
      <c r="Q15" s="56">
        <f t="shared" si="6"/>
        <v>0.32894736842105265</v>
      </c>
      <c r="R15" s="57">
        <f t="shared" si="6"/>
        <v>0.1875</v>
      </c>
      <c r="S15" s="115">
        <f t="shared" si="6"/>
        <v>0.27419354838709675</v>
      </c>
      <c r="T15" s="56">
        <f t="shared" si="6"/>
        <v>0.32098765432098764</v>
      </c>
      <c r="U15" s="57">
        <f t="shared" si="6"/>
        <v>0.27777777777777779</v>
      </c>
      <c r="V15" s="115">
        <f t="shared" si="6"/>
        <v>0.30769230769230771</v>
      </c>
      <c r="W15" s="56">
        <f t="shared" si="6"/>
        <v>0.3</v>
      </c>
      <c r="X15" s="57">
        <f t="shared" si="6"/>
        <v>0.31666666666666665</v>
      </c>
      <c r="Y15" s="115">
        <f t="shared" si="6"/>
        <v>0.30714285714285716</v>
      </c>
      <c r="Z15" s="56">
        <f t="shared" ref="Z15:AB15" si="7">Z14/Z13</f>
        <v>0.27027027027027029</v>
      </c>
      <c r="AA15" s="57">
        <f t="shared" si="7"/>
        <v>0.29411764705882354</v>
      </c>
      <c r="AB15" s="116">
        <f t="shared" si="7"/>
        <v>0.28000000000000003</v>
      </c>
      <c r="AC15" s="56">
        <f t="shared" si="6"/>
        <v>0.22641509433962265</v>
      </c>
      <c r="AD15" s="57">
        <f t="shared" si="6"/>
        <v>0.24242424242424243</v>
      </c>
      <c r="AE15" s="116">
        <f t="shared" si="6"/>
        <v>0.23255813953488372</v>
      </c>
    </row>
    <row r="16" spans="1:31" ht="16" customHeight="1" x14ac:dyDescent="0.3">
      <c r="A16" s="68" t="s">
        <v>374</v>
      </c>
      <c r="B16" s="65">
        <v>22</v>
      </c>
      <c r="C16" s="65">
        <v>10</v>
      </c>
      <c r="D16" s="65">
        <f>SUM(B16:C16)</f>
        <v>32</v>
      </c>
      <c r="E16" s="65">
        <v>21</v>
      </c>
      <c r="F16" s="65">
        <v>13</v>
      </c>
      <c r="G16" s="65">
        <f>SUM(E16:F16)</f>
        <v>34</v>
      </c>
      <c r="H16" s="65">
        <v>21</v>
      </c>
      <c r="I16" s="65">
        <v>12</v>
      </c>
      <c r="J16" s="65">
        <f>SUM(H16:I16)</f>
        <v>33</v>
      </c>
      <c r="K16" s="65">
        <v>18</v>
      </c>
      <c r="L16" s="65">
        <v>9</v>
      </c>
      <c r="M16" s="65">
        <f>SUM(K16:L16)</f>
        <v>27</v>
      </c>
      <c r="N16" s="65">
        <v>15</v>
      </c>
      <c r="O16" s="65">
        <v>12</v>
      </c>
      <c r="P16" s="65">
        <f>SUM(N16:O16)</f>
        <v>27</v>
      </c>
      <c r="Q16" s="65">
        <v>17</v>
      </c>
      <c r="R16" s="65">
        <v>8</v>
      </c>
      <c r="S16" s="65">
        <f>SUM(Q16:R16)</f>
        <v>25</v>
      </c>
      <c r="T16" s="65">
        <v>9</v>
      </c>
      <c r="U16" s="65">
        <v>8</v>
      </c>
      <c r="V16" s="65">
        <f>SUM(T16:U16)</f>
        <v>17</v>
      </c>
      <c r="W16" s="65">
        <v>12</v>
      </c>
      <c r="X16" s="65">
        <v>13</v>
      </c>
      <c r="Y16" s="65">
        <f>SUM(W16:X16)</f>
        <v>25</v>
      </c>
      <c r="Z16" s="65">
        <v>11</v>
      </c>
      <c r="AA16" s="65">
        <v>12</v>
      </c>
      <c r="AB16" s="43">
        <f>SUM(Z16:AA16)</f>
        <v>23</v>
      </c>
      <c r="AC16" s="65">
        <v>16</v>
      </c>
      <c r="AD16" s="65">
        <v>13</v>
      </c>
      <c r="AE16" s="43">
        <v>29</v>
      </c>
    </row>
    <row r="17" spans="1:31" ht="16" customHeight="1" x14ac:dyDescent="0.3">
      <c r="A17" s="68" t="s">
        <v>375</v>
      </c>
      <c r="B17" s="65">
        <v>7</v>
      </c>
      <c r="C17" s="65">
        <v>3</v>
      </c>
      <c r="D17" s="65">
        <f>SUM(B17:C17)</f>
        <v>10</v>
      </c>
      <c r="E17" s="65">
        <v>8</v>
      </c>
      <c r="F17" s="65">
        <v>2</v>
      </c>
      <c r="G17" s="65">
        <f>SUM(E17:F17)</f>
        <v>10</v>
      </c>
      <c r="H17" s="65">
        <v>6</v>
      </c>
      <c r="I17" s="65">
        <v>2</v>
      </c>
      <c r="J17" s="65">
        <f>SUM(H17:I17)</f>
        <v>8</v>
      </c>
      <c r="K17" s="65">
        <v>6</v>
      </c>
      <c r="L17" s="65">
        <v>2</v>
      </c>
      <c r="M17" s="65">
        <f>SUM(K17:L17)</f>
        <v>8</v>
      </c>
      <c r="N17" s="65">
        <v>4</v>
      </c>
      <c r="O17" s="65">
        <v>4</v>
      </c>
      <c r="P17" s="65">
        <f>SUM(N17:O17)</f>
        <v>8</v>
      </c>
      <c r="Q17" s="65">
        <v>4</v>
      </c>
      <c r="R17" s="65">
        <v>3</v>
      </c>
      <c r="S17" s="65">
        <f>SUM(Q17:R17)</f>
        <v>7</v>
      </c>
      <c r="T17" s="65">
        <v>3</v>
      </c>
      <c r="U17" s="65">
        <v>3</v>
      </c>
      <c r="V17" s="65">
        <f>SUM(T17:U17)</f>
        <v>6</v>
      </c>
      <c r="W17" s="65">
        <v>5</v>
      </c>
      <c r="X17" s="65">
        <v>1</v>
      </c>
      <c r="Y17" s="65">
        <f>SUM(W17:X17)</f>
        <v>6</v>
      </c>
      <c r="Z17" s="65">
        <v>3</v>
      </c>
      <c r="AA17" s="65">
        <v>2</v>
      </c>
      <c r="AB17" s="43">
        <f>SUM(Z17:AA17)</f>
        <v>5</v>
      </c>
      <c r="AC17" s="65">
        <v>4</v>
      </c>
      <c r="AD17" s="65">
        <v>2</v>
      </c>
      <c r="AE17" s="43">
        <v>6</v>
      </c>
    </row>
    <row r="18" spans="1:31" ht="16" customHeight="1" x14ac:dyDescent="0.3">
      <c r="A18" s="68" t="s">
        <v>376</v>
      </c>
      <c r="B18" s="56">
        <f t="shared" ref="B18:AE18" si="8">B17/B16</f>
        <v>0.31818181818181818</v>
      </c>
      <c r="C18" s="57">
        <f t="shared" si="8"/>
        <v>0.3</v>
      </c>
      <c r="D18" s="115">
        <f t="shared" si="8"/>
        <v>0.3125</v>
      </c>
      <c r="E18" s="56">
        <f t="shared" si="8"/>
        <v>0.38095238095238093</v>
      </c>
      <c r="F18" s="57">
        <f t="shared" si="8"/>
        <v>0.15384615384615385</v>
      </c>
      <c r="G18" s="115">
        <f t="shared" si="8"/>
        <v>0.29411764705882354</v>
      </c>
      <c r="H18" s="56">
        <f t="shared" si="8"/>
        <v>0.2857142857142857</v>
      </c>
      <c r="I18" s="57">
        <f t="shared" si="8"/>
        <v>0.16666666666666666</v>
      </c>
      <c r="J18" s="115">
        <f t="shared" si="8"/>
        <v>0.24242424242424243</v>
      </c>
      <c r="K18" s="56">
        <f t="shared" si="8"/>
        <v>0.33333333333333331</v>
      </c>
      <c r="L18" s="57">
        <f t="shared" si="8"/>
        <v>0.22222222222222221</v>
      </c>
      <c r="M18" s="115">
        <f t="shared" si="8"/>
        <v>0.29629629629629628</v>
      </c>
      <c r="N18" s="56">
        <f t="shared" si="8"/>
        <v>0.26666666666666666</v>
      </c>
      <c r="O18" s="57">
        <f t="shared" si="8"/>
        <v>0.33333333333333331</v>
      </c>
      <c r="P18" s="115">
        <f t="shared" si="8"/>
        <v>0.29629629629629628</v>
      </c>
      <c r="Q18" s="56">
        <f t="shared" si="8"/>
        <v>0.23529411764705882</v>
      </c>
      <c r="R18" s="57">
        <f t="shared" si="8"/>
        <v>0.375</v>
      </c>
      <c r="S18" s="115">
        <f t="shared" si="8"/>
        <v>0.28000000000000003</v>
      </c>
      <c r="T18" s="56">
        <f t="shared" si="8"/>
        <v>0.33333333333333331</v>
      </c>
      <c r="U18" s="57">
        <f t="shared" si="8"/>
        <v>0.375</v>
      </c>
      <c r="V18" s="115">
        <f t="shared" si="8"/>
        <v>0.35294117647058826</v>
      </c>
      <c r="W18" s="56">
        <f t="shared" si="8"/>
        <v>0.41666666666666669</v>
      </c>
      <c r="X18" s="57">
        <f t="shared" si="8"/>
        <v>7.6923076923076927E-2</v>
      </c>
      <c r="Y18" s="115">
        <f t="shared" si="8"/>
        <v>0.24</v>
      </c>
      <c r="Z18" s="56">
        <f t="shared" ref="Z18:AB18" si="9">Z17/Z16</f>
        <v>0.27272727272727271</v>
      </c>
      <c r="AA18" s="57">
        <f t="shared" si="9"/>
        <v>0.16666666666666666</v>
      </c>
      <c r="AB18" s="116">
        <f t="shared" si="9"/>
        <v>0.21739130434782608</v>
      </c>
      <c r="AC18" s="56">
        <f t="shared" si="8"/>
        <v>0.25</v>
      </c>
      <c r="AD18" s="57">
        <f t="shared" si="8"/>
        <v>0.15384615384615385</v>
      </c>
      <c r="AE18" s="116">
        <f t="shared" si="8"/>
        <v>0.20689655172413793</v>
      </c>
    </row>
    <row r="19" spans="1:31" ht="16" customHeight="1" x14ac:dyDescent="0.3">
      <c r="A19" s="68" t="s">
        <v>377</v>
      </c>
      <c r="B19" s="65">
        <v>40</v>
      </c>
      <c r="C19" s="65">
        <v>31</v>
      </c>
      <c r="D19" s="65">
        <f>SUM(B19:C19)</f>
        <v>71</v>
      </c>
      <c r="E19" s="65">
        <v>40</v>
      </c>
      <c r="F19" s="65">
        <v>30</v>
      </c>
      <c r="G19" s="65">
        <f>SUM(E19:F19)</f>
        <v>70</v>
      </c>
      <c r="H19" s="65">
        <v>38</v>
      </c>
      <c r="I19" s="65">
        <v>40</v>
      </c>
      <c r="J19" s="65">
        <f>SUM(H19:I19)</f>
        <v>78</v>
      </c>
      <c r="K19" s="65">
        <v>42</v>
      </c>
      <c r="L19" s="65">
        <v>22</v>
      </c>
      <c r="M19" s="65">
        <f>SUM(K19:L19)</f>
        <v>64</v>
      </c>
      <c r="N19" s="65">
        <v>32</v>
      </c>
      <c r="O19" s="65">
        <v>21</v>
      </c>
      <c r="P19" s="65">
        <f>SUM(N19:O19)</f>
        <v>53</v>
      </c>
      <c r="Q19" s="65">
        <v>53</v>
      </c>
      <c r="R19" s="65">
        <v>27</v>
      </c>
      <c r="S19" s="65">
        <f>SUM(Q19:R19)</f>
        <v>80</v>
      </c>
      <c r="T19" s="65">
        <v>31</v>
      </c>
      <c r="U19" s="65">
        <v>30</v>
      </c>
      <c r="V19" s="65">
        <f>SUM(T19:U19)</f>
        <v>61</v>
      </c>
      <c r="W19" s="65">
        <v>37</v>
      </c>
      <c r="X19" s="65">
        <v>23</v>
      </c>
      <c r="Y19" s="65">
        <f>SUM(W19:X19)</f>
        <v>60</v>
      </c>
      <c r="Z19" s="65">
        <v>36</v>
      </c>
      <c r="AA19" s="65">
        <v>24</v>
      </c>
      <c r="AB19" s="43">
        <f>SUM(Z19:AA19)</f>
        <v>60</v>
      </c>
      <c r="AC19" s="65">
        <v>47</v>
      </c>
      <c r="AD19" s="65">
        <v>35</v>
      </c>
      <c r="AE19" s="43">
        <v>82</v>
      </c>
    </row>
    <row r="20" spans="1:31" ht="16" customHeight="1" x14ac:dyDescent="0.3">
      <c r="A20" s="68" t="s">
        <v>378</v>
      </c>
      <c r="B20" s="65">
        <v>14</v>
      </c>
      <c r="C20" s="65">
        <v>5</v>
      </c>
      <c r="D20" s="65">
        <f>SUM(B20:C20)</f>
        <v>19</v>
      </c>
      <c r="E20" s="65">
        <v>11</v>
      </c>
      <c r="F20" s="65">
        <v>6</v>
      </c>
      <c r="G20" s="65">
        <f>SUM(E20:F20)</f>
        <v>17</v>
      </c>
      <c r="H20" s="65">
        <v>8</v>
      </c>
      <c r="I20" s="65">
        <v>11</v>
      </c>
      <c r="J20" s="65">
        <f>SUM(H20:I20)</f>
        <v>19</v>
      </c>
      <c r="K20" s="65">
        <v>10</v>
      </c>
      <c r="L20" s="65">
        <v>6</v>
      </c>
      <c r="M20" s="65">
        <f>SUM(K20:L20)</f>
        <v>16</v>
      </c>
      <c r="N20" s="65">
        <v>5</v>
      </c>
      <c r="O20" s="65">
        <v>7</v>
      </c>
      <c r="P20" s="65">
        <f>SUM(N20:O20)</f>
        <v>12</v>
      </c>
      <c r="Q20" s="65">
        <v>13</v>
      </c>
      <c r="R20" s="65">
        <v>8</v>
      </c>
      <c r="S20" s="65">
        <f>SUM(Q20:R20)</f>
        <v>21</v>
      </c>
      <c r="T20" s="65">
        <v>7</v>
      </c>
      <c r="U20" s="65">
        <v>8</v>
      </c>
      <c r="V20" s="65">
        <f>SUM(T20:U20)</f>
        <v>15</v>
      </c>
      <c r="W20" s="65">
        <v>11</v>
      </c>
      <c r="X20" s="65">
        <v>4</v>
      </c>
      <c r="Y20" s="65">
        <f>SUM(W20:X20)</f>
        <v>15</v>
      </c>
      <c r="Z20" s="65">
        <v>11</v>
      </c>
      <c r="AA20" s="65">
        <v>3</v>
      </c>
      <c r="AB20" s="43">
        <f>SUM(Z20:AA20)</f>
        <v>14</v>
      </c>
      <c r="AC20" s="65">
        <v>8</v>
      </c>
      <c r="AD20" s="65">
        <v>6</v>
      </c>
      <c r="AE20" s="43">
        <v>14</v>
      </c>
    </row>
    <row r="21" spans="1:31" ht="16" customHeight="1" x14ac:dyDescent="0.3">
      <c r="A21" s="68" t="s">
        <v>379</v>
      </c>
      <c r="B21" s="56">
        <f t="shared" ref="B21:AE21" si="10">B20/B19</f>
        <v>0.35</v>
      </c>
      <c r="C21" s="57">
        <f t="shared" si="10"/>
        <v>0.16129032258064516</v>
      </c>
      <c r="D21" s="115">
        <f t="shared" si="10"/>
        <v>0.26760563380281688</v>
      </c>
      <c r="E21" s="56">
        <f t="shared" si="10"/>
        <v>0.27500000000000002</v>
      </c>
      <c r="F21" s="57">
        <f t="shared" si="10"/>
        <v>0.2</v>
      </c>
      <c r="G21" s="115">
        <f t="shared" si="10"/>
        <v>0.24285714285714285</v>
      </c>
      <c r="H21" s="56">
        <f t="shared" si="10"/>
        <v>0.21052631578947367</v>
      </c>
      <c r="I21" s="57">
        <f t="shared" si="10"/>
        <v>0.27500000000000002</v>
      </c>
      <c r="J21" s="115">
        <f t="shared" si="10"/>
        <v>0.24358974358974358</v>
      </c>
      <c r="K21" s="56">
        <f t="shared" si="10"/>
        <v>0.23809523809523808</v>
      </c>
      <c r="L21" s="57">
        <f t="shared" si="10"/>
        <v>0.27272727272727271</v>
      </c>
      <c r="M21" s="115">
        <f t="shared" si="10"/>
        <v>0.25</v>
      </c>
      <c r="N21" s="56">
        <f t="shared" si="10"/>
        <v>0.15625</v>
      </c>
      <c r="O21" s="57">
        <f t="shared" si="10"/>
        <v>0.33333333333333331</v>
      </c>
      <c r="P21" s="115">
        <f t="shared" si="10"/>
        <v>0.22641509433962265</v>
      </c>
      <c r="Q21" s="56">
        <f t="shared" si="10"/>
        <v>0.24528301886792453</v>
      </c>
      <c r="R21" s="57">
        <f t="shared" si="10"/>
        <v>0.29629629629629628</v>
      </c>
      <c r="S21" s="115">
        <f t="shared" si="10"/>
        <v>0.26250000000000001</v>
      </c>
      <c r="T21" s="56">
        <f t="shared" si="10"/>
        <v>0.22580645161290322</v>
      </c>
      <c r="U21" s="57">
        <f t="shared" si="10"/>
        <v>0.26666666666666666</v>
      </c>
      <c r="V21" s="115">
        <f t="shared" si="10"/>
        <v>0.24590163934426229</v>
      </c>
      <c r="W21" s="56">
        <f t="shared" si="10"/>
        <v>0.29729729729729731</v>
      </c>
      <c r="X21" s="57">
        <f t="shared" si="10"/>
        <v>0.17391304347826086</v>
      </c>
      <c r="Y21" s="115">
        <f t="shared" si="10"/>
        <v>0.25</v>
      </c>
      <c r="Z21" s="56">
        <f t="shared" ref="Z21:AB21" si="11">Z20/Z19</f>
        <v>0.30555555555555558</v>
      </c>
      <c r="AA21" s="57">
        <f t="shared" si="11"/>
        <v>0.125</v>
      </c>
      <c r="AB21" s="116">
        <f t="shared" si="11"/>
        <v>0.23333333333333334</v>
      </c>
      <c r="AC21" s="56">
        <f t="shared" si="10"/>
        <v>0.1702127659574468</v>
      </c>
      <c r="AD21" s="57">
        <f t="shared" si="10"/>
        <v>0.17142857142857143</v>
      </c>
      <c r="AE21" s="116">
        <f t="shared" si="10"/>
        <v>0.17073170731707318</v>
      </c>
    </row>
    <row r="22" spans="1:31" ht="16" customHeight="1" x14ac:dyDescent="0.3">
      <c r="A22" s="68" t="s">
        <v>380</v>
      </c>
      <c r="B22" s="65">
        <v>36</v>
      </c>
      <c r="C22" s="65">
        <v>47</v>
      </c>
      <c r="D22" s="65">
        <f>SUM(B22:C22)</f>
        <v>83</v>
      </c>
      <c r="E22" s="65">
        <v>50</v>
      </c>
      <c r="F22" s="65">
        <v>63</v>
      </c>
      <c r="G22" s="65">
        <f>SUM(E22:F22)</f>
        <v>113</v>
      </c>
      <c r="H22" s="65">
        <v>68</v>
      </c>
      <c r="I22" s="65">
        <v>58</v>
      </c>
      <c r="J22" s="65">
        <f>SUM(H22:I22)</f>
        <v>126</v>
      </c>
      <c r="K22" s="65">
        <v>49</v>
      </c>
      <c r="L22" s="65">
        <v>76</v>
      </c>
      <c r="M22" s="65">
        <f>SUM(K22:L22)</f>
        <v>125</v>
      </c>
      <c r="N22" s="65">
        <v>53</v>
      </c>
      <c r="O22" s="65">
        <v>88</v>
      </c>
      <c r="P22" s="65">
        <f>SUM(N22:O22)</f>
        <v>141</v>
      </c>
      <c r="Q22" s="65">
        <v>61</v>
      </c>
      <c r="R22" s="65">
        <v>118</v>
      </c>
      <c r="S22" s="65">
        <f>SUM(Q22:R22)</f>
        <v>179</v>
      </c>
      <c r="T22" s="65">
        <v>58</v>
      </c>
      <c r="U22" s="65">
        <v>87</v>
      </c>
      <c r="V22" s="65">
        <f>SUM(T22:U22)</f>
        <v>145</v>
      </c>
      <c r="W22" s="65">
        <v>64</v>
      </c>
      <c r="X22" s="65">
        <v>92</v>
      </c>
      <c r="Y22" s="65">
        <f>SUM(W22:X22)</f>
        <v>156</v>
      </c>
      <c r="Z22" s="65">
        <v>56</v>
      </c>
      <c r="AA22" s="65">
        <v>102</v>
      </c>
      <c r="AB22" s="43">
        <f>SUM(Z22:AA22)</f>
        <v>158</v>
      </c>
      <c r="AC22" s="65">
        <v>60</v>
      </c>
      <c r="AD22" s="65">
        <v>121</v>
      </c>
      <c r="AE22" s="43">
        <v>181</v>
      </c>
    </row>
    <row r="23" spans="1:31" ht="16" customHeight="1" x14ac:dyDescent="0.3">
      <c r="A23" s="68" t="s">
        <v>381</v>
      </c>
      <c r="B23" s="65">
        <v>13</v>
      </c>
      <c r="C23" s="65">
        <v>17</v>
      </c>
      <c r="D23" s="65">
        <f>SUM(B23:C23)</f>
        <v>30</v>
      </c>
      <c r="E23" s="65">
        <v>12</v>
      </c>
      <c r="F23" s="65">
        <v>21</v>
      </c>
      <c r="G23" s="65">
        <f>SUM(E23:F23)</f>
        <v>33</v>
      </c>
      <c r="H23" s="65">
        <v>20</v>
      </c>
      <c r="I23" s="65">
        <v>18</v>
      </c>
      <c r="J23" s="65">
        <f>SUM(H23:I23)</f>
        <v>38</v>
      </c>
      <c r="K23" s="65">
        <v>19</v>
      </c>
      <c r="L23" s="65">
        <v>26</v>
      </c>
      <c r="M23" s="65">
        <f>SUM(K23:L23)</f>
        <v>45</v>
      </c>
      <c r="N23" s="65">
        <v>21</v>
      </c>
      <c r="O23" s="65">
        <v>29</v>
      </c>
      <c r="P23" s="65">
        <f>SUM(N23:O23)</f>
        <v>50</v>
      </c>
      <c r="Q23" s="65">
        <v>20</v>
      </c>
      <c r="R23" s="65">
        <v>40</v>
      </c>
      <c r="S23" s="65">
        <f>SUM(Q23:R23)</f>
        <v>60</v>
      </c>
      <c r="T23" s="65">
        <v>22</v>
      </c>
      <c r="U23" s="65">
        <v>26</v>
      </c>
      <c r="V23" s="65">
        <f>SUM(T23:U23)</f>
        <v>48</v>
      </c>
      <c r="W23" s="65">
        <v>23</v>
      </c>
      <c r="X23" s="65">
        <v>23</v>
      </c>
      <c r="Y23" s="65">
        <f>SUM(W23:X23)</f>
        <v>46</v>
      </c>
      <c r="Z23" s="65">
        <v>18</v>
      </c>
      <c r="AA23" s="65">
        <v>28</v>
      </c>
      <c r="AB23" s="43">
        <f>SUM(Z23:AA23)</f>
        <v>46</v>
      </c>
      <c r="AC23" s="65">
        <v>17</v>
      </c>
      <c r="AD23" s="65">
        <v>23</v>
      </c>
      <c r="AE23" s="43">
        <v>40</v>
      </c>
    </row>
    <row r="24" spans="1:31" ht="16" customHeight="1" x14ac:dyDescent="0.3">
      <c r="A24" s="68" t="s">
        <v>382</v>
      </c>
      <c r="B24" s="56">
        <f t="shared" ref="B24:AE24" si="12">B23/B22</f>
        <v>0.3611111111111111</v>
      </c>
      <c r="C24" s="57">
        <f t="shared" si="12"/>
        <v>0.36170212765957449</v>
      </c>
      <c r="D24" s="115">
        <f t="shared" si="12"/>
        <v>0.36144578313253012</v>
      </c>
      <c r="E24" s="56">
        <f t="shared" si="12"/>
        <v>0.24</v>
      </c>
      <c r="F24" s="57">
        <f t="shared" si="12"/>
        <v>0.33333333333333331</v>
      </c>
      <c r="G24" s="115">
        <f t="shared" si="12"/>
        <v>0.29203539823008851</v>
      </c>
      <c r="H24" s="56">
        <f t="shared" si="12"/>
        <v>0.29411764705882354</v>
      </c>
      <c r="I24" s="57">
        <f t="shared" si="12"/>
        <v>0.31034482758620691</v>
      </c>
      <c r="J24" s="115">
        <f t="shared" si="12"/>
        <v>0.30158730158730157</v>
      </c>
      <c r="K24" s="56">
        <f t="shared" si="12"/>
        <v>0.38775510204081631</v>
      </c>
      <c r="L24" s="57">
        <f t="shared" si="12"/>
        <v>0.34210526315789475</v>
      </c>
      <c r="M24" s="115">
        <f t="shared" si="12"/>
        <v>0.36</v>
      </c>
      <c r="N24" s="56">
        <f t="shared" si="12"/>
        <v>0.39622641509433965</v>
      </c>
      <c r="O24" s="57">
        <f t="shared" si="12"/>
        <v>0.32954545454545453</v>
      </c>
      <c r="P24" s="115">
        <f t="shared" si="12"/>
        <v>0.3546099290780142</v>
      </c>
      <c r="Q24" s="56">
        <f t="shared" si="12"/>
        <v>0.32786885245901637</v>
      </c>
      <c r="R24" s="57">
        <f t="shared" si="12"/>
        <v>0.33898305084745761</v>
      </c>
      <c r="S24" s="115">
        <f t="shared" si="12"/>
        <v>0.33519553072625696</v>
      </c>
      <c r="T24" s="56">
        <f t="shared" si="12"/>
        <v>0.37931034482758619</v>
      </c>
      <c r="U24" s="57">
        <f t="shared" si="12"/>
        <v>0.2988505747126437</v>
      </c>
      <c r="V24" s="115">
        <f t="shared" si="12"/>
        <v>0.33103448275862069</v>
      </c>
      <c r="W24" s="56">
        <f t="shared" si="12"/>
        <v>0.359375</v>
      </c>
      <c r="X24" s="57">
        <f t="shared" si="12"/>
        <v>0.25</v>
      </c>
      <c r="Y24" s="115">
        <f t="shared" si="12"/>
        <v>0.29487179487179488</v>
      </c>
      <c r="Z24" s="56">
        <f t="shared" ref="Z24:AB24" si="13">Z23/Z22</f>
        <v>0.32142857142857145</v>
      </c>
      <c r="AA24" s="57">
        <f t="shared" si="13"/>
        <v>0.27450980392156865</v>
      </c>
      <c r="AB24" s="116">
        <f t="shared" si="13"/>
        <v>0.29113924050632911</v>
      </c>
      <c r="AC24" s="56">
        <f t="shared" si="12"/>
        <v>0.28333333333333333</v>
      </c>
      <c r="AD24" s="57">
        <f t="shared" si="12"/>
        <v>0.19008264462809918</v>
      </c>
      <c r="AE24" s="116">
        <f t="shared" si="12"/>
        <v>0.22099447513812154</v>
      </c>
    </row>
    <row r="25" spans="1:31" ht="16" customHeight="1" x14ac:dyDescent="0.3">
      <c r="A25" s="68" t="s">
        <v>383</v>
      </c>
      <c r="B25" s="65">
        <f>SUM(B4+B7+B10+B13+B16+B19+B22)</f>
        <v>178</v>
      </c>
      <c r="C25" s="65">
        <f>SUM(C4+C7+C10+C13+C16+C19+C22)</f>
        <v>139</v>
      </c>
      <c r="D25" s="65">
        <f>SUM(B25:C25)</f>
        <v>317</v>
      </c>
      <c r="E25" s="65">
        <f>SUM(E4+E7+E10+E13+E16+E19+E22)</f>
        <v>198</v>
      </c>
      <c r="F25" s="65">
        <f>SUM(F4+F7+F10+F13+F16+F19+F22)</f>
        <v>186</v>
      </c>
      <c r="G25" s="65">
        <f>SUM(E25:F25)</f>
        <v>384</v>
      </c>
      <c r="H25" s="65">
        <f>SUM(H4+H7+H10+H13+H16+H19+H22)</f>
        <v>223</v>
      </c>
      <c r="I25" s="65">
        <f>SUM(I4+I7+I10+I13+I16+I19+I22)</f>
        <v>194</v>
      </c>
      <c r="J25" s="65">
        <f>SUM(H25:I25)</f>
        <v>417</v>
      </c>
      <c r="K25" s="65">
        <v>209</v>
      </c>
      <c r="L25" s="65">
        <v>179</v>
      </c>
      <c r="M25" s="65">
        <f>SUM(K25:L25)</f>
        <v>388</v>
      </c>
      <c r="N25" s="65">
        <v>195</v>
      </c>
      <c r="O25" s="65">
        <v>200</v>
      </c>
      <c r="P25" s="65">
        <f>SUM(N25:O25)</f>
        <v>395</v>
      </c>
      <c r="Q25" s="65">
        <v>229</v>
      </c>
      <c r="R25" s="65">
        <v>228</v>
      </c>
      <c r="S25" s="65">
        <f>SUM(Q25:R25)</f>
        <v>457</v>
      </c>
      <c r="T25" s="65">
        <v>194</v>
      </c>
      <c r="U25" s="65">
        <v>195</v>
      </c>
      <c r="V25" s="65">
        <f>SUM(T25:U25)</f>
        <v>389</v>
      </c>
      <c r="W25" s="65">
        <v>218</v>
      </c>
      <c r="X25" s="65">
        <v>210</v>
      </c>
      <c r="Y25" s="65">
        <f>SUM(W25:X25)</f>
        <v>428</v>
      </c>
      <c r="Z25" s="65">
        <f>Z4+Z7+Z10+Z13+Z16+Z19+Z22</f>
        <v>195</v>
      </c>
      <c r="AA25" s="65">
        <f>AA4+AA7+AA10+AA13+AA16+AA19+AA22</f>
        <v>217</v>
      </c>
      <c r="AB25" s="43">
        <f>SUM(Z25:AA25)</f>
        <v>412</v>
      </c>
      <c r="AC25" s="65">
        <f>AC4+AC7+AC10+AC13+AC16+AC19+AC22</f>
        <v>256</v>
      </c>
      <c r="AD25" s="65">
        <f>AD4+AD7+AD10+AD13+AD16+AD19+AD22</f>
        <v>268</v>
      </c>
      <c r="AE25" s="43">
        <f>SUM(AC25:AD25)</f>
        <v>524</v>
      </c>
    </row>
    <row r="26" spans="1:31" ht="16" customHeight="1" x14ac:dyDescent="0.3">
      <c r="A26" s="68" t="s">
        <v>384</v>
      </c>
      <c r="B26" s="65">
        <f>SUM(B5+B8+B11+B14+B17+B20+B23)</f>
        <v>65</v>
      </c>
      <c r="C26" s="65">
        <f>SUM(C5+C8+C11+C14+C17+C20+C23)</f>
        <v>43</v>
      </c>
      <c r="D26" s="65">
        <f>SUM(B26:C26)</f>
        <v>108</v>
      </c>
      <c r="E26" s="65">
        <f>SUM(E5+E8+E11+E14+E17+E20+E23)</f>
        <v>58</v>
      </c>
      <c r="F26" s="65">
        <f>SUM(F5+F8+F11+F14+F17+F20+F23)</f>
        <v>60</v>
      </c>
      <c r="G26" s="65">
        <f>SUM(E26:F26)</f>
        <v>118</v>
      </c>
      <c r="H26" s="65">
        <f>SUM(H5+H8+H11+H14+H17+H20+H23)</f>
        <v>60</v>
      </c>
      <c r="I26" s="65">
        <f>SUM(I5+I8+I11+I14+I17+I20+I23)</f>
        <v>59</v>
      </c>
      <c r="J26" s="65">
        <f>SUM(H26:I26)</f>
        <v>119</v>
      </c>
      <c r="K26" s="65">
        <v>58</v>
      </c>
      <c r="L26" s="65">
        <v>59</v>
      </c>
      <c r="M26" s="65">
        <f>SUM(K26:L26)</f>
        <v>117</v>
      </c>
      <c r="N26" s="65">
        <v>59</v>
      </c>
      <c r="O26" s="65">
        <v>70</v>
      </c>
      <c r="P26" s="65">
        <f>SUM(N26:O26)</f>
        <v>129</v>
      </c>
      <c r="Q26" s="65">
        <v>70</v>
      </c>
      <c r="R26" s="65">
        <v>71</v>
      </c>
      <c r="S26" s="65">
        <f>SUM(Q26:R26)</f>
        <v>141</v>
      </c>
      <c r="T26" s="65">
        <v>66</v>
      </c>
      <c r="U26" s="65">
        <v>63</v>
      </c>
      <c r="V26" s="65">
        <f>SUM(T26:U26)</f>
        <v>129</v>
      </c>
      <c r="W26" s="65">
        <v>79</v>
      </c>
      <c r="X26" s="65">
        <v>56</v>
      </c>
      <c r="Y26" s="65">
        <f>SUM(W26:X26)</f>
        <v>135</v>
      </c>
      <c r="Z26" s="65">
        <f>Z5+Z8+Z11+Z14+Z17+Z20+Z23</f>
        <v>61</v>
      </c>
      <c r="AA26" s="65">
        <f>AA5+AA8+AA11+AA14+AA17+AA20+AA23</f>
        <v>60</v>
      </c>
      <c r="AB26" s="43">
        <f>SUM(Z26:AA26)</f>
        <v>121</v>
      </c>
      <c r="AC26" s="65">
        <f>AC5+AC8+AC11+AC14+AC17+AC20+AC23</f>
        <v>60</v>
      </c>
      <c r="AD26" s="65">
        <f>AD5+AD8+AD11+AD14+AD17+AD20+AD23</f>
        <v>58</v>
      </c>
      <c r="AE26" s="43">
        <f>SUM(AC26:AD26)</f>
        <v>118</v>
      </c>
    </row>
    <row r="27" spans="1:31" ht="16" customHeight="1" x14ac:dyDescent="0.3">
      <c r="A27" s="68" t="s">
        <v>385</v>
      </c>
      <c r="B27" s="92">
        <f t="shared" ref="B27:AE27" si="14">B26/B25</f>
        <v>0.3651685393258427</v>
      </c>
      <c r="C27" s="122">
        <f t="shared" si="14"/>
        <v>0.30935251798561153</v>
      </c>
      <c r="D27" s="123">
        <f t="shared" si="14"/>
        <v>0.34069400630914826</v>
      </c>
      <c r="E27" s="92">
        <f t="shared" si="14"/>
        <v>0.29292929292929293</v>
      </c>
      <c r="F27" s="122">
        <f t="shared" si="14"/>
        <v>0.32258064516129031</v>
      </c>
      <c r="G27" s="123">
        <f t="shared" si="14"/>
        <v>0.30729166666666669</v>
      </c>
      <c r="H27" s="92">
        <f t="shared" si="14"/>
        <v>0.26905829596412556</v>
      </c>
      <c r="I27" s="122">
        <f t="shared" si="14"/>
        <v>0.30412371134020616</v>
      </c>
      <c r="J27" s="123">
        <f t="shared" si="14"/>
        <v>0.28537170263788969</v>
      </c>
      <c r="K27" s="92">
        <f t="shared" si="14"/>
        <v>0.27751196172248804</v>
      </c>
      <c r="L27" s="122">
        <f t="shared" si="14"/>
        <v>0.32960893854748602</v>
      </c>
      <c r="M27" s="123">
        <f t="shared" si="14"/>
        <v>0.3015463917525773</v>
      </c>
      <c r="N27" s="92">
        <f t="shared" si="14"/>
        <v>0.30256410256410254</v>
      </c>
      <c r="O27" s="122">
        <f t="shared" si="14"/>
        <v>0.35</v>
      </c>
      <c r="P27" s="123">
        <f t="shared" si="14"/>
        <v>0.32658227848101268</v>
      </c>
      <c r="Q27" s="92">
        <f t="shared" si="14"/>
        <v>0.3056768558951965</v>
      </c>
      <c r="R27" s="122">
        <f t="shared" si="14"/>
        <v>0.31140350877192985</v>
      </c>
      <c r="S27" s="123">
        <f t="shared" si="14"/>
        <v>0.30853391684901532</v>
      </c>
      <c r="T27" s="92">
        <f t="shared" si="14"/>
        <v>0.34020618556701032</v>
      </c>
      <c r="U27" s="122">
        <f t="shared" si="14"/>
        <v>0.32307692307692309</v>
      </c>
      <c r="V27" s="123">
        <f t="shared" si="14"/>
        <v>0.33161953727506427</v>
      </c>
      <c r="W27" s="92">
        <f t="shared" si="14"/>
        <v>0.36238532110091742</v>
      </c>
      <c r="X27" s="122">
        <f t="shared" si="14"/>
        <v>0.26666666666666666</v>
      </c>
      <c r="Y27" s="123">
        <f t="shared" si="14"/>
        <v>0.31542056074766356</v>
      </c>
      <c r="Z27" s="92">
        <f t="shared" ref="Z27:AB27" si="15">Z26/Z25</f>
        <v>0.31282051282051282</v>
      </c>
      <c r="AA27" s="122">
        <f t="shared" si="15"/>
        <v>0.27649769585253459</v>
      </c>
      <c r="AB27" s="125">
        <f t="shared" si="15"/>
        <v>0.2936893203883495</v>
      </c>
      <c r="AC27" s="92">
        <f t="shared" si="14"/>
        <v>0.234375</v>
      </c>
      <c r="AD27" s="122">
        <f t="shared" si="14"/>
        <v>0.21641791044776118</v>
      </c>
      <c r="AE27" s="125">
        <f t="shared" si="14"/>
        <v>0.22519083969465647</v>
      </c>
    </row>
    <row r="28" spans="1:31" ht="14.5" x14ac:dyDescent="0.35">
      <c r="A28" s="8"/>
      <c r="B28" s="8"/>
      <c r="C28" s="8"/>
      <c r="E28" s="8"/>
      <c r="F28" s="8"/>
      <c r="G28" s="124"/>
      <c r="H28" s="8"/>
      <c r="I28" s="8"/>
      <c r="J28" s="108"/>
      <c r="K28" s="8"/>
      <c r="L28" s="8"/>
      <c r="M28" s="108"/>
      <c r="N28" s="8"/>
      <c r="O28" s="8"/>
      <c r="P28" s="108"/>
      <c r="Q28" s="8"/>
      <c r="R28" s="8"/>
      <c r="S28" s="108"/>
      <c r="T28" s="8"/>
      <c r="U28" s="8"/>
      <c r="V28" s="108"/>
      <c r="W28" s="8"/>
      <c r="X28" s="8"/>
      <c r="Y28" s="108"/>
      <c r="Z28" s="8"/>
      <c r="AA28" s="8"/>
      <c r="AB28" s="108"/>
      <c r="AC28" s="8"/>
      <c r="AD28" s="8"/>
      <c r="AE28" s="108"/>
    </row>
    <row r="29" spans="1:31" ht="14.5" x14ac:dyDescent="0.35">
      <c r="A29" s="9" t="s">
        <v>8</v>
      </c>
      <c r="B29" s="8"/>
      <c r="C29" s="8"/>
      <c r="E29" s="8"/>
      <c r="F29" s="8"/>
      <c r="H29" s="8"/>
      <c r="I29" s="8"/>
      <c r="K29" s="8"/>
      <c r="L29" s="8"/>
      <c r="N29" s="8"/>
      <c r="O29" s="8"/>
      <c r="Q29" s="8"/>
      <c r="R29" s="8"/>
      <c r="T29" s="8"/>
      <c r="U29" s="8"/>
      <c r="W29" s="8"/>
      <c r="X29" s="8"/>
      <c r="Z29" s="8"/>
      <c r="AA29" s="8"/>
      <c r="AC29" s="8"/>
      <c r="AD29" s="8"/>
    </row>
    <row r="30" spans="1:31" ht="14.5" x14ac:dyDescent="0.35">
      <c r="A30" s="8" t="s">
        <v>37</v>
      </c>
      <c r="B30" s="8"/>
      <c r="C30" s="8"/>
      <c r="E30" s="8"/>
      <c r="F30" s="8"/>
      <c r="H30" s="8"/>
      <c r="I30" s="8"/>
      <c r="K30" s="8"/>
      <c r="L30" s="8"/>
      <c r="N30" s="8"/>
      <c r="O30" s="8"/>
      <c r="Q30" s="8"/>
      <c r="R30" s="8"/>
      <c r="T30" s="8"/>
      <c r="U30" s="8"/>
      <c r="W30" s="8"/>
      <c r="X30" s="8"/>
      <c r="Z30" s="8"/>
      <c r="AA30" s="8"/>
      <c r="AC30" s="8"/>
      <c r="AD30" s="8"/>
    </row>
    <row r="31" spans="1:31" ht="14.5" x14ac:dyDescent="0.35">
      <c r="A31" s="8"/>
      <c r="B31" s="8"/>
      <c r="C31" s="8"/>
      <c r="E31" s="8"/>
      <c r="F31" s="8"/>
      <c r="H31" s="8"/>
      <c r="I31" s="8"/>
      <c r="K31" s="8"/>
      <c r="L31" s="8"/>
      <c r="N31" s="8"/>
      <c r="O31" s="8"/>
      <c r="Q31" s="8"/>
      <c r="R31" s="8"/>
      <c r="T31" s="8"/>
      <c r="U31" s="8"/>
      <c r="W31" s="8"/>
      <c r="X31" s="8"/>
      <c r="Z31" s="8"/>
      <c r="AA31" s="8"/>
      <c r="AC31" s="8"/>
      <c r="AD31" s="8"/>
    </row>
    <row r="32" spans="1:31" ht="14.5" x14ac:dyDescent="0.35">
      <c r="A32" s="8"/>
      <c r="B32" s="8"/>
      <c r="C32" s="8"/>
      <c r="E32" s="8"/>
      <c r="F32" s="8"/>
      <c r="H32" s="8"/>
      <c r="I32" s="8"/>
      <c r="K32" s="8"/>
      <c r="L32" s="8"/>
      <c r="N32" s="8"/>
      <c r="O32" s="8"/>
      <c r="Q32" s="8"/>
      <c r="R32" s="8"/>
      <c r="T32" s="8"/>
      <c r="U32" s="8"/>
      <c r="W32" s="8"/>
      <c r="X32" s="8"/>
      <c r="Z32" s="8"/>
      <c r="AA32" s="8"/>
      <c r="AC32" s="8"/>
      <c r="AD32" s="8"/>
    </row>
    <row r="33" spans="1:30" ht="14.5" x14ac:dyDescent="0.35">
      <c r="A33" s="8"/>
      <c r="B33" s="8"/>
      <c r="C33" s="8"/>
      <c r="E33" s="8"/>
      <c r="F33" s="8"/>
      <c r="H33" s="8"/>
      <c r="I33" s="8"/>
      <c r="K33" s="8"/>
      <c r="L33" s="8"/>
      <c r="N33" s="8"/>
      <c r="O33" s="8"/>
      <c r="Q33" s="8"/>
      <c r="R33" s="8"/>
      <c r="T33" s="8"/>
      <c r="U33" s="8"/>
      <c r="W33" s="8"/>
      <c r="X33" s="8"/>
      <c r="Z33" s="8"/>
      <c r="AA33" s="8"/>
      <c r="AC33" s="8"/>
      <c r="AD33" s="8"/>
    </row>
    <row r="34" spans="1:30" ht="14.5" x14ac:dyDescent="0.35">
      <c r="A34" s="8"/>
      <c r="B34" s="8"/>
      <c r="C34" s="8"/>
      <c r="E34" s="8"/>
      <c r="F34" s="8"/>
      <c r="H34" s="8"/>
      <c r="I34" s="8"/>
      <c r="K34" s="8"/>
      <c r="L34" s="8"/>
      <c r="N34" s="8"/>
      <c r="O34" s="8"/>
      <c r="Q34" s="8"/>
      <c r="R34" s="8"/>
      <c r="T34" s="8"/>
      <c r="U34" s="8"/>
      <c r="W34" s="8"/>
      <c r="X34" s="8"/>
      <c r="Z34" s="8"/>
      <c r="AA34" s="8"/>
      <c r="AC34" s="8"/>
      <c r="AD34" s="8"/>
    </row>
  </sheetData>
  <pageMargins left="0.75" right="0.75" top="1" bottom="1" header="0.51180555555555496" footer="0.51180555555555496"/>
  <pageSetup paperSize="9" scale="57" firstPageNumber="0" orientation="portrait" r:id="rId1"/>
  <ignoredErrors>
    <ignoredError sqref="AC6:AE6 B6:Y27 AC9:AE9 AC12:AE12 AC15:AE15 AC18:AE18 AC21:AE21 AC24:AE27 AB6:AB26" formula="1"/>
  </ignoredErrors>
  <tableParts count="1">
    <tablePart r:id="rId2"/>
  </tablePart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2FAD7-D8C5-4CF2-A293-7C63EFDCF74F}">
  <dimension ref="A1:B39"/>
  <sheetViews>
    <sheetView topLeftCell="A15" workbookViewId="0">
      <selection activeCell="D39" sqref="D39"/>
    </sheetView>
  </sheetViews>
  <sheetFormatPr baseColWidth="10" defaultRowHeight="13" x14ac:dyDescent="0.3"/>
  <cols>
    <col min="1" max="16384" width="10.6640625" style="15"/>
  </cols>
  <sheetData>
    <row r="1" spans="1:2" s="62" customFormat="1" ht="30.65" customHeight="1" x14ac:dyDescent="0.35">
      <c r="A1" s="10" t="s">
        <v>72</v>
      </c>
    </row>
    <row r="2" spans="1:2" s="64" customFormat="1" ht="15" customHeight="1" x14ac:dyDescent="0.35">
      <c r="A2" s="63" t="s">
        <v>47</v>
      </c>
    </row>
    <row r="3" spans="1:2" s="64" customFormat="1" ht="15" customHeight="1" x14ac:dyDescent="0.35">
      <c r="A3" s="64" t="s">
        <v>17</v>
      </c>
      <c r="B3" s="64" t="s">
        <v>48</v>
      </c>
    </row>
    <row r="4" spans="1:2" s="64" customFormat="1" ht="15" customHeight="1" x14ac:dyDescent="0.35">
      <c r="A4" s="64" t="s">
        <v>18</v>
      </c>
      <c r="B4" s="64" t="s">
        <v>49</v>
      </c>
    </row>
    <row r="5" spans="1:2" s="64" customFormat="1" ht="15" customHeight="1" x14ac:dyDescent="0.35">
      <c r="A5" s="64" t="s">
        <v>50</v>
      </c>
      <c r="B5" s="64" t="s">
        <v>51</v>
      </c>
    </row>
    <row r="6" spans="1:2" s="64" customFormat="1" ht="15" customHeight="1" x14ac:dyDescent="0.35">
      <c r="A6" s="64" t="s">
        <v>52</v>
      </c>
      <c r="B6" s="64" t="s">
        <v>53</v>
      </c>
    </row>
    <row r="7" spans="1:2" s="64" customFormat="1" ht="15" customHeight="1" x14ac:dyDescent="0.35">
      <c r="A7" s="64" t="s">
        <v>54</v>
      </c>
      <c r="B7" s="64" t="s">
        <v>55</v>
      </c>
    </row>
    <row r="8" spans="1:2" s="64" customFormat="1" ht="15" customHeight="1" x14ac:dyDescent="0.35"/>
    <row r="9" spans="1:2" s="63" customFormat="1" ht="15" customHeight="1" x14ac:dyDescent="0.35">
      <c r="A9" s="63" t="s">
        <v>56</v>
      </c>
    </row>
    <row r="10" spans="1:2" s="64" customFormat="1" ht="15" customHeight="1" x14ac:dyDescent="0.35">
      <c r="A10" s="64" t="s">
        <v>57</v>
      </c>
      <c r="B10" s="64" t="s">
        <v>58</v>
      </c>
    </row>
    <row r="11" spans="1:2" s="64" customFormat="1" ht="15" customHeight="1" x14ac:dyDescent="0.35">
      <c r="A11" s="64" t="s">
        <v>59</v>
      </c>
      <c r="B11" s="64" t="s">
        <v>60</v>
      </c>
    </row>
    <row r="12" spans="1:2" s="64" customFormat="1" ht="15" customHeight="1" x14ac:dyDescent="0.35">
      <c r="A12" s="64" t="s">
        <v>61</v>
      </c>
      <c r="B12" s="64" t="s">
        <v>62</v>
      </c>
    </row>
    <row r="13" spans="1:2" s="64" customFormat="1" ht="15" customHeight="1" x14ac:dyDescent="0.35"/>
    <row r="14" spans="1:2" s="63" customFormat="1" ht="15" customHeight="1" x14ac:dyDescent="0.35">
      <c r="A14" s="63" t="s">
        <v>63</v>
      </c>
    </row>
    <row r="15" spans="1:2" s="64" customFormat="1" ht="15" customHeight="1" x14ac:dyDescent="0.35">
      <c r="A15" s="64" t="s">
        <v>1</v>
      </c>
      <c r="B15" s="64" t="s">
        <v>64</v>
      </c>
    </row>
    <row r="16" spans="1:2" s="64" customFormat="1" ht="15" customHeight="1" x14ac:dyDescent="0.35">
      <c r="A16" s="64" t="s">
        <v>2</v>
      </c>
      <c r="B16" s="64" t="s">
        <v>65</v>
      </c>
    </row>
    <row r="17" spans="1:2" s="64" customFormat="1" ht="15" customHeight="1" x14ac:dyDescent="0.35">
      <c r="A17" s="64" t="s">
        <v>3</v>
      </c>
      <c r="B17" s="64" t="s">
        <v>66</v>
      </c>
    </row>
    <row r="18" spans="1:2" s="64" customFormat="1" ht="15" customHeight="1" x14ac:dyDescent="0.35">
      <c r="A18" s="64" t="s">
        <v>4</v>
      </c>
      <c r="B18" s="64" t="s">
        <v>67</v>
      </c>
    </row>
    <row r="19" spans="1:2" s="64" customFormat="1" ht="15" customHeight="1" x14ac:dyDescent="0.35">
      <c r="A19" s="64" t="s">
        <v>5</v>
      </c>
      <c r="B19" s="64" t="s">
        <v>68</v>
      </c>
    </row>
    <row r="20" spans="1:2" s="64" customFormat="1" ht="15" customHeight="1" x14ac:dyDescent="0.35">
      <c r="A20" s="64" t="s">
        <v>6</v>
      </c>
      <c r="B20" s="64" t="s">
        <v>69</v>
      </c>
    </row>
    <row r="21" spans="1:2" s="64" customFormat="1" ht="15" customHeight="1" x14ac:dyDescent="0.35">
      <c r="A21" s="64" t="s">
        <v>7</v>
      </c>
      <c r="B21" s="64" t="s">
        <v>70</v>
      </c>
    </row>
    <row r="22" spans="1:2" s="64" customFormat="1" ht="15" customHeight="1" x14ac:dyDescent="0.35">
      <c r="A22" s="64" t="s">
        <v>14</v>
      </c>
      <c r="B22" s="64" t="s">
        <v>87</v>
      </c>
    </row>
    <row r="23" spans="1:2" s="64" customFormat="1" ht="15" customHeight="1" x14ac:dyDescent="0.35">
      <c r="A23" s="64" t="s">
        <v>15</v>
      </c>
      <c r="B23" s="64" t="s">
        <v>86</v>
      </c>
    </row>
    <row r="24" spans="1:2" s="64" customFormat="1" ht="15" customHeight="1" x14ac:dyDescent="0.35"/>
    <row r="25" spans="1:2" s="63" customFormat="1" ht="15" customHeight="1" x14ac:dyDescent="0.35">
      <c r="A25" s="63" t="s">
        <v>71</v>
      </c>
    </row>
    <row r="26" spans="1:2" s="64" customFormat="1" ht="15" customHeight="1" x14ac:dyDescent="0.35">
      <c r="A26" s="64" t="s">
        <v>73</v>
      </c>
      <c r="B26" s="64" t="s">
        <v>74</v>
      </c>
    </row>
    <row r="27" spans="1:2" s="64" customFormat="1" ht="15" customHeight="1" x14ac:dyDescent="0.35">
      <c r="A27" s="64" t="s">
        <v>75</v>
      </c>
      <c r="B27" s="64" t="s">
        <v>76</v>
      </c>
    </row>
    <row r="28" spans="1:2" s="64" customFormat="1" ht="15" customHeight="1" x14ac:dyDescent="0.35">
      <c r="A28" s="64" t="s">
        <v>77</v>
      </c>
      <c r="B28" s="64" t="s">
        <v>78</v>
      </c>
    </row>
    <row r="29" spans="1:2" s="64" customFormat="1" ht="15" customHeight="1" x14ac:dyDescent="0.35"/>
    <row r="30" spans="1:2" s="63" customFormat="1" ht="15" customHeight="1" x14ac:dyDescent="0.35">
      <c r="A30" s="63" t="s">
        <v>79</v>
      </c>
    </row>
    <row r="31" spans="1:2" s="64" customFormat="1" ht="15" customHeight="1" x14ac:dyDescent="0.35">
      <c r="A31" s="64" t="s">
        <v>80</v>
      </c>
      <c r="B31" s="64" t="s">
        <v>81</v>
      </c>
    </row>
    <row r="32" spans="1:2" s="64" customFormat="1" ht="15" customHeight="1" x14ac:dyDescent="0.35">
      <c r="A32" s="64" t="s">
        <v>82</v>
      </c>
      <c r="B32" s="64" t="s">
        <v>83</v>
      </c>
    </row>
    <row r="33" spans="1:2" s="64" customFormat="1" ht="15" customHeight="1" x14ac:dyDescent="0.35">
      <c r="A33" s="64" t="s">
        <v>84</v>
      </c>
      <c r="B33" s="64" t="s">
        <v>85</v>
      </c>
    </row>
    <row r="34" spans="1:2" x14ac:dyDescent="0.3">
      <c r="A34" s="15" t="s">
        <v>88</v>
      </c>
      <c r="B34" s="15" t="s">
        <v>89</v>
      </c>
    </row>
    <row r="35" spans="1:2" x14ac:dyDescent="0.3">
      <c r="A35" s="15" t="s">
        <v>19</v>
      </c>
      <c r="B35" s="15" t="s">
        <v>90</v>
      </c>
    </row>
    <row r="37" spans="1:2" s="25" customFormat="1" x14ac:dyDescent="0.3">
      <c r="A37" s="25" t="s">
        <v>91</v>
      </c>
    </row>
    <row r="38" spans="1:2" x14ac:dyDescent="0.3">
      <c r="A38" s="15" t="s">
        <v>92</v>
      </c>
      <c r="B38" s="15" t="s">
        <v>93</v>
      </c>
    </row>
    <row r="39" spans="1:2" x14ac:dyDescent="0.3">
      <c r="A39" s="15" t="s">
        <v>22</v>
      </c>
      <c r="B39" s="15" t="s">
        <v>94</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47"/>
  <sheetViews>
    <sheetView zoomScaleNormal="100" workbookViewId="0"/>
  </sheetViews>
  <sheetFormatPr baseColWidth="10" defaultColWidth="8.83203125" defaultRowHeight="13" x14ac:dyDescent="0.3"/>
  <cols>
    <col min="1" max="1" width="16.58203125" style="7" customWidth="1"/>
    <col min="2" max="11" width="10.58203125" style="7" customWidth="1"/>
    <col min="12" max="1017" width="10.5" style="7" customWidth="1"/>
    <col min="1018" max="16384" width="8.83203125" style="7"/>
  </cols>
  <sheetData>
    <row r="1" spans="1:14" s="11" customFormat="1" ht="30.65" customHeight="1" x14ac:dyDescent="0.35">
      <c r="A1" s="10" t="s">
        <v>388</v>
      </c>
    </row>
    <row r="2" spans="1:14" s="5" customFormat="1" ht="23.5" customHeight="1" x14ac:dyDescent="0.35">
      <c r="A2" s="5" t="s">
        <v>0</v>
      </c>
    </row>
    <row r="3" spans="1:14" s="6" customFormat="1" ht="18" customHeight="1" x14ac:dyDescent="0.3">
      <c r="A3" s="69" t="s">
        <v>99</v>
      </c>
      <c r="B3" s="97" t="s">
        <v>38</v>
      </c>
      <c r="C3" s="97" t="s">
        <v>39</v>
      </c>
      <c r="D3" s="97" t="s">
        <v>40</v>
      </c>
      <c r="E3" s="97" t="s">
        <v>41</v>
      </c>
      <c r="F3" s="97" t="s">
        <v>42</v>
      </c>
      <c r="G3" s="97" t="s">
        <v>43</v>
      </c>
      <c r="H3" s="97" t="s">
        <v>44</v>
      </c>
      <c r="I3" s="97" t="s">
        <v>45</v>
      </c>
      <c r="J3" s="97" t="s">
        <v>46</v>
      </c>
      <c r="K3" s="97" t="s">
        <v>389</v>
      </c>
    </row>
    <row r="4" spans="1:14" ht="18" customHeight="1" x14ac:dyDescent="0.3">
      <c r="A4" s="68" t="s">
        <v>95</v>
      </c>
      <c r="B4" s="68">
        <v>19</v>
      </c>
      <c r="C4" s="68">
        <v>18</v>
      </c>
      <c r="D4" s="68">
        <v>29</v>
      </c>
      <c r="E4" s="68">
        <v>17</v>
      </c>
      <c r="F4" s="68">
        <v>15</v>
      </c>
      <c r="G4" s="68">
        <v>18</v>
      </c>
      <c r="H4" s="68">
        <v>11</v>
      </c>
      <c r="I4" s="68">
        <v>17</v>
      </c>
      <c r="J4" s="68">
        <v>17</v>
      </c>
      <c r="K4" s="68">
        <v>18</v>
      </c>
      <c r="M4" s="6"/>
      <c r="N4" s="6"/>
    </row>
    <row r="5" spans="1:14" ht="18" customHeight="1" x14ac:dyDescent="0.3">
      <c r="A5" s="68" t="s">
        <v>98</v>
      </c>
      <c r="B5" s="68">
        <v>11</v>
      </c>
      <c r="C5" s="68">
        <v>14</v>
      </c>
      <c r="D5" s="68">
        <v>10</v>
      </c>
      <c r="E5" s="68">
        <v>12</v>
      </c>
      <c r="F5" s="68">
        <v>6</v>
      </c>
      <c r="G5" s="68">
        <v>7</v>
      </c>
      <c r="H5" s="68">
        <v>7</v>
      </c>
      <c r="I5" s="68">
        <v>10</v>
      </c>
      <c r="J5" s="68">
        <v>5</v>
      </c>
      <c r="K5" s="68">
        <v>9</v>
      </c>
    </row>
    <row r="6" spans="1:14" ht="18" customHeight="1" x14ac:dyDescent="0.3">
      <c r="A6" s="68" t="s">
        <v>96</v>
      </c>
      <c r="B6" s="68">
        <f t="shared" ref="B6:I6" si="0">SUM(B4:B5)</f>
        <v>30</v>
      </c>
      <c r="C6" s="68">
        <f t="shared" si="0"/>
        <v>32</v>
      </c>
      <c r="D6" s="68">
        <f t="shared" si="0"/>
        <v>39</v>
      </c>
      <c r="E6" s="68">
        <f t="shared" si="0"/>
        <v>29</v>
      </c>
      <c r="F6" s="68">
        <f t="shared" si="0"/>
        <v>21</v>
      </c>
      <c r="G6" s="68">
        <f t="shared" si="0"/>
        <v>25</v>
      </c>
      <c r="H6" s="68">
        <f t="shared" si="0"/>
        <v>18</v>
      </c>
      <c r="I6" s="68">
        <f t="shared" si="0"/>
        <v>27</v>
      </c>
      <c r="J6" s="68">
        <f t="shared" ref="J6:K6" si="1">SUM(J4:J5)</f>
        <v>22</v>
      </c>
      <c r="K6" s="68">
        <f t="shared" si="1"/>
        <v>27</v>
      </c>
    </row>
    <row r="7" spans="1:14" ht="18" customHeight="1" x14ac:dyDescent="0.3">
      <c r="A7" s="47" t="s">
        <v>97</v>
      </c>
      <c r="B7" s="98">
        <f t="shared" ref="B7:I7" si="2">B4/B6</f>
        <v>0.6333333333333333</v>
      </c>
      <c r="C7" s="98">
        <f t="shared" si="2"/>
        <v>0.5625</v>
      </c>
      <c r="D7" s="98">
        <f t="shared" si="2"/>
        <v>0.74358974358974361</v>
      </c>
      <c r="E7" s="98">
        <f t="shared" si="2"/>
        <v>0.58620689655172409</v>
      </c>
      <c r="F7" s="98">
        <f t="shared" si="2"/>
        <v>0.7142857142857143</v>
      </c>
      <c r="G7" s="98">
        <f t="shared" si="2"/>
        <v>0.72</v>
      </c>
      <c r="H7" s="98">
        <f t="shared" si="2"/>
        <v>0.61111111111111116</v>
      </c>
      <c r="I7" s="98">
        <f t="shared" si="2"/>
        <v>0.62962962962962965</v>
      </c>
      <c r="J7" s="98">
        <f t="shared" ref="J7:K7" si="3">J4/J6</f>
        <v>0.77272727272727271</v>
      </c>
      <c r="K7" s="98">
        <f t="shared" si="3"/>
        <v>0.66666666666666663</v>
      </c>
    </row>
    <row r="8" spans="1:14" ht="18" customHeight="1" x14ac:dyDescent="0.3">
      <c r="A8" s="30" t="s">
        <v>100</v>
      </c>
      <c r="B8" s="99">
        <f t="shared" ref="B8:I8" si="4">B5/B6</f>
        <v>0.36666666666666664</v>
      </c>
      <c r="C8" s="99">
        <f t="shared" si="4"/>
        <v>0.4375</v>
      </c>
      <c r="D8" s="99">
        <f t="shared" si="4"/>
        <v>0.25641025641025639</v>
      </c>
      <c r="E8" s="99">
        <f t="shared" si="4"/>
        <v>0.41379310344827586</v>
      </c>
      <c r="F8" s="99">
        <f t="shared" si="4"/>
        <v>0.2857142857142857</v>
      </c>
      <c r="G8" s="99">
        <f t="shared" si="4"/>
        <v>0.28000000000000003</v>
      </c>
      <c r="H8" s="99">
        <f t="shared" si="4"/>
        <v>0.3888888888888889</v>
      </c>
      <c r="I8" s="99">
        <f t="shared" si="4"/>
        <v>0.37037037037037035</v>
      </c>
      <c r="J8" s="99">
        <f t="shared" ref="J8:K8" si="5">J5/J6</f>
        <v>0.22727272727272727</v>
      </c>
      <c r="K8" s="99">
        <f t="shared" si="5"/>
        <v>0.33333333333333331</v>
      </c>
    </row>
    <row r="9" spans="1:14" ht="18" customHeight="1" x14ac:dyDescent="0.3">
      <c r="A9" s="68" t="s">
        <v>101</v>
      </c>
      <c r="B9" s="68">
        <v>344</v>
      </c>
      <c r="C9" s="68">
        <v>363</v>
      </c>
      <c r="D9" s="68">
        <f>338</f>
        <v>338</v>
      </c>
      <c r="E9" s="68">
        <v>428</v>
      </c>
      <c r="F9" s="68">
        <v>469</v>
      </c>
      <c r="G9" s="68">
        <v>445</v>
      </c>
      <c r="H9" s="68">
        <v>397</v>
      </c>
      <c r="I9" s="68">
        <v>402</v>
      </c>
      <c r="J9" s="68">
        <v>477</v>
      </c>
      <c r="K9" s="68">
        <v>473</v>
      </c>
    </row>
    <row r="10" spans="1:14" ht="18" customHeight="1" x14ac:dyDescent="0.3">
      <c r="A10" s="68" t="s">
        <v>105</v>
      </c>
      <c r="B10" s="68">
        <v>244</v>
      </c>
      <c r="C10" s="68">
        <v>253</v>
      </c>
      <c r="D10" s="68">
        <v>194</v>
      </c>
      <c r="E10" s="68">
        <v>216</v>
      </c>
      <c r="F10" s="68">
        <v>279</v>
      </c>
      <c r="G10" s="68">
        <v>225</v>
      </c>
      <c r="H10" s="68">
        <v>230</v>
      </c>
      <c r="I10" s="68">
        <v>228</v>
      </c>
      <c r="J10" s="68">
        <v>249</v>
      </c>
      <c r="K10" s="68">
        <v>257</v>
      </c>
    </row>
    <row r="11" spans="1:14" ht="18" customHeight="1" x14ac:dyDescent="0.3">
      <c r="A11" s="68" t="s">
        <v>102</v>
      </c>
      <c r="B11" s="68">
        <f t="shared" ref="B11:I11" si="6">SUM(B9:B10)</f>
        <v>588</v>
      </c>
      <c r="C11" s="68">
        <f t="shared" si="6"/>
        <v>616</v>
      </c>
      <c r="D11" s="68">
        <f t="shared" si="6"/>
        <v>532</v>
      </c>
      <c r="E11" s="68">
        <f t="shared" si="6"/>
        <v>644</v>
      </c>
      <c r="F11" s="68">
        <f t="shared" si="6"/>
        <v>748</v>
      </c>
      <c r="G11" s="68">
        <f t="shared" si="6"/>
        <v>670</v>
      </c>
      <c r="H11" s="68">
        <f t="shared" si="6"/>
        <v>627</v>
      </c>
      <c r="I11" s="68">
        <f t="shared" si="6"/>
        <v>630</v>
      </c>
      <c r="J11" s="68">
        <f t="shared" ref="J11:K11" si="7">SUM(J9:J10)</f>
        <v>726</v>
      </c>
      <c r="K11" s="68">
        <f t="shared" si="7"/>
        <v>730</v>
      </c>
    </row>
    <row r="12" spans="1:14" ht="18" customHeight="1" x14ac:dyDescent="0.3">
      <c r="A12" s="47" t="s">
        <v>103</v>
      </c>
      <c r="B12" s="98">
        <f t="shared" ref="B12:I12" si="8">B9/B11</f>
        <v>0.58503401360544216</v>
      </c>
      <c r="C12" s="98">
        <f t="shared" si="8"/>
        <v>0.5892857142857143</v>
      </c>
      <c r="D12" s="98">
        <f t="shared" si="8"/>
        <v>0.63533834586466165</v>
      </c>
      <c r="E12" s="98">
        <f t="shared" si="8"/>
        <v>0.6645962732919255</v>
      </c>
      <c r="F12" s="98">
        <f t="shared" si="8"/>
        <v>0.62700534759358284</v>
      </c>
      <c r="G12" s="98">
        <f t="shared" si="8"/>
        <v>0.66417910447761197</v>
      </c>
      <c r="H12" s="98">
        <f t="shared" si="8"/>
        <v>0.6331738437001595</v>
      </c>
      <c r="I12" s="98">
        <f t="shared" si="8"/>
        <v>0.63809523809523805</v>
      </c>
      <c r="J12" s="98">
        <f t="shared" ref="J12:K12" si="9">J9/J11</f>
        <v>0.65702479338842978</v>
      </c>
      <c r="K12" s="98">
        <f t="shared" si="9"/>
        <v>0.647945205479452</v>
      </c>
    </row>
    <row r="13" spans="1:14" ht="18" customHeight="1" x14ac:dyDescent="0.3">
      <c r="A13" s="30" t="s">
        <v>104</v>
      </c>
      <c r="B13" s="99">
        <f t="shared" ref="B13:I13" si="10">B10/B11</f>
        <v>0.41496598639455784</v>
      </c>
      <c r="C13" s="99">
        <f t="shared" si="10"/>
        <v>0.4107142857142857</v>
      </c>
      <c r="D13" s="99">
        <f t="shared" si="10"/>
        <v>0.36466165413533835</v>
      </c>
      <c r="E13" s="99">
        <f t="shared" si="10"/>
        <v>0.33540372670807456</v>
      </c>
      <c r="F13" s="99">
        <f t="shared" si="10"/>
        <v>0.3729946524064171</v>
      </c>
      <c r="G13" s="99">
        <f t="shared" si="10"/>
        <v>0.33582089552238809</v>
      </c>
      <c r="H13" s="99">
        <f t="shared" si="10"/>
        <v>0.3668261562998405</v>
      </c>
      <c r="I13" s="99">
        <f t="shared" si="10"/>
        <v>0.3619047619047619</v>
      </c>
      <c r="J13" s="99">
        <f t="shared" ref="J13:K13" si="11">J10/J11</f>
        <v>0.34297520661157027</v>
      </c>
      <c r="K13" s="99">
        <f t="shared" si="11"/>
        <v>0.35205479452054794</v>
      </c>
    </row>
    <row r="14" spans="1:14" ht="18" customHeight="1" x14ac:dyDescent="0.3">
      <c r="A14" s="68" t="s">
        <v>110</v>
      </c>
      <c r="B14" s="68">
        <v>227</v>
      </c>
      <c r="C14" s="68">
        <v>247</v>
      </c>
      <c r="D14" s="68">
        <v>248</v>
      </c>
      <c r="E14" s="68">
        <v>241</v>
      </c>
      <c r="F14" s="68">
        <v>310</v>
      </c>
      <c r="G14" s="68">
        <v>344</v>
      </c>
      <c r="H14" s="68">
        <v>265</v>
      </c>
      <c r="I14" s="68">
        <v>289</v>
      </c>
      <c r="J14" s="68">
        <v>360</v>
      </c>
      <c r="K14" s="68">
        <v>351</v>
      </c>
    </row>
    <row r="15" spans="1:14" ht="18" customHeight="1" x14ac:dyDescent="0.3">
      <c r="A15" s="68" t="s">
        <v>106</v>
      </c>
      <c r="B15" s="68">
        <v>483</v>
      </c>
      <c r="C15" s="68">
        <v>468</v>
      </c>
      <c r="D15" s="68">
        <v>513</v>
      </c>
      <c r="E15" s="68">
        <v>516</v>
      </c>
      <c r="F15" s="68">
        <v>574</v>
      </c>
      <c r="G15" s="68">
        <v>647</v>
      </c>
      <c r="H15" s="68">
        <v>563</v>
      </c>
      <c r="I15" s="68">
        <v>629</v>
      </c>
      <c r="J15" s="68">
        <v>718</v>
      </c>
      <c r="K15" s="68">
        <v>754</v>
      </c>
    </row>
    <row r="16" spans="1:14" ht="18" customHeight="1" x14ac:dyDescent="0.3">
      <c r="A16" s="68" t="s">
        <v>107</v>
      </c>
      <c r="B16" s="68">
        <f t="shared" ref="B16:I16" si="12">SUM(B14:B15)</f>
        <v>710</v>
      </c>
      <c r="C16" s="68">
        <f t="shared" si="12"/>
        <v>715</v>
      </c>
      <c r="D16" s="68">
        <f t="shared" si="12"/>
        <v>761</v>
      </c>
      <c r="E16" s="68">
        <f t="shared" si="12"/>
        <v>757</v>
      </c>
      <c r="F16" s="68">
        <f t="shared" si="12"/>
        <v>884</v>
      </c>
      <c r="G16" s="68">
        <f t="shared" si="12"/>
        <v>991</v>
      </c>
      <c r="H16" s="68">
        <f t="shared" si="12"/>
        <v>828</v>
      </c>
      <c r="I16" s="68">
        <f t="shared" si="12"/>
        <v>918</v>
      </c>
      <c r="J16" s="68">
        <f t="shared" ref="J16:K16" si="13">SUM(J14:J15)</f>
        <v>1078</v>
      </c>
      <c r="K16" s="68">
        <f t="shared" si="13"/>
        <v>1105</v>
      </c>
    </row>
    <row r="17" spans="1:11" ht="18" customHeight="1" x14ac:dyDescent="0.3">
      <c r="A17" s="47" t="s">
        <v>108</v>
      </c>
      <c r="B17" s="98">
        <f t="shared" ref="B17:I17" si="14">B14/B16</f>
        <v>0.31971830985915495</v>
      </c>
      <c r="C17" s="98">
        <f t="shared" si="14"/>
        <v>0.34545454545454546</v>
      </c>
      <c r="D17" s="98">
        <f t="shared" si="14"/>
        <v>0.32588699080157685</v>
      </c>
      <c r="E17" s="98">
        <f t="shared" si="14"/>
        <v>0.31836195508586523</v>
      </c>
      <c r="F17" s="98">
        <f t="shared" si="14"/>
        <v>0.35067873303167418</v>
      </c>
      <c r="G17" s="98">
        <f t="shared" si="14"/>
        <v>0.34712411705348134</v>
      </c>
      <c r="H17" s="98">
        <f t="shared" si="14"/>
        <v>0.32004830917874394</v>
      </c>
      <c r="I17" s="98">
        <f t="shared" si="14"/>
        <v>0.31481481481481483</v>
      </c>
      <c r="J17" s="98">
        <f t="shared" ref="J17:K17" si="15">J14/J16</f>
        <v>0.33395176252319109</v>
      </c>
      <c r="K17" s="98">
        <f t="shared" si="15"/>
        <v>0.31764705882352939</v>
      </c>
    </row>
    <row r="18" spans="1:11" ht="18" customHeight="1" x14ac:dyDescent="0.3">
      <c r="A18" s="30" t="s">
        <v>109</v>
      </c>
      <c r="B18" s="99">
        <f t="shared" ref="B18:I18" si="16">B15/B16</f>
        <v>0.68028169014084505</v>
      </c>
      <c r="C18" s="99">
        <f t="shared" si="16"/>
        <v>0.65454545454545454</v>
      </c>
      <c r="D18" s="99">
        <f t="shared" si="16"/>
        <v>0.6741130091984231</v>
      </c>
      <c r="E18" s="99">
        <f t="shared" si="16"/>
        <v>0.68163804491413471</v>
      </c>
      <c r="F18" s="99">
        <f t="shared" si="16"/>
        <v>0.64932126696832582</v>
      </c>
      <c r="G18" s="99">
        <f t="shared" si="16"/>
        <v>0.65287588294651866</v>
      </c>
      <c r="H18" s="99">
        <f t="shared" si="16"/>
        <v>0.67995169082125606</v>
      </c>
      <c r="I18" s="99">
        <f t="shared" si="16"/>
        <v>0.68518518518518523</v>
      </c>
      <c r="J18" s="99">
        <f t="shared" ref="J18:K18" si="17">J15/J16</f>
        <v>0.66604823747680886</v>
      </c>
      <c r="K18" s="99">
        <f t="shared" si="17"/>
        <v>0.68235294117647061</v>
      </c>
    </row>
    <row r="19" spans="1:11" ht="18" customHeight="1" x14ac:dyDescent="0.3">
      <c r="A19" s="68" t="s">
        <v>111</v>
      </c>
      <c r="B19" s="68">
        <v>178</v>
      </c>
      <c r="C19" s="68">
        <v>234</v>
      </c>
      <c r="D19" s="68">
        <v>255</v>
      </c>
      <c r="E19" s="68">
        <v>230</v>
      </c>
      <c r="F19" s="68">
        <v>249</v>
      </c>
      <c r="G19" s="68">
        <v>242</v>
      </c>
      <c r="H19" s="68">
        <v>246</v>
      </c>
      <c r="I19" s="68">
        <v>247</v>
      </c>
      <c r="J19" s="68">
        <v>279</v>
      </c>
      <c r="K19" s="68">
        <v>259</v>
      </c>
    </row>
    <row r="20" spans="1:11" ht="18" customHeight="1" x14ac:dyDescent="0.3">
      <c r="A20" s="68" t="s">
        <v>114</v>
      </c>
      <c r="B20" s="68">
        <v>130</v>
      </c>
      <c r="C20" s="68">
        <v>146</v>
      </c>
      <c r="D20" s="68">
        <v>140</v>
      </c>
      <c r="E20" s="68">
        <v>142</v>
      </c>
      <c r="F20" s="68">
        <v>172</v>
      </c>
      <c r="G20" s="68">
        <v>141</v>
      </c>
      <c r="H20" s="68">
        <v>124</v>
      </c>
      <c r="I20" s="68">
        <v>142</v>
      </c>
      <c r="J20" s="68">
        <v>134</v>
      </c>
      <c r="K20" s="68">
        <v>158</v>
      </c>
    </row>
    <row r="21" spans="1:11" ht="18" customHeight="1" x14ac:dyDescent="0.3">
      <c r="A21" s="68" t="s">
        <v>112</v>
      </c>
      <c r="B21" s="68">
        <f t="shared" ref="B21:I21" si="18">SUM(B19:B20)</f>
        <v>308</v>
      </c>
      <c r="C21" s="68">
        <f t="shared" si="18"/>
        <v>380</v>
      </c>
      <c r="D21" s="68">
        <f t="shared" si="18"/>
        <v>395</v>
      </c>
      <c r="E21" s="68">
        <f t="shared" si="18"/>
        <v>372</v>
      </c>
      <c r="F21" s="68">
        <f t="shared" si="18"/>
        <v>421</v>
      </c>
      <c r="G21" s="68">
        <f t="shared" si="18"/>
        <v>383</v>
      </c>
      <c r="H21" s="68">
        <f t="shared" si="18"/>
        <v>370</v>
      </c>
      <c r="I21" s="68">
        <f t="shared" si="18"/>
        <v>389</v>
      </c>
      <c r="J21" s="68">
        <v>413</v>
      </c>
      <c r="K21" s="68">
        <f t="shared" ref="K21" si="19">SUM(K19:K20)</f>
        <v>417</v>
      </c>
    </row>
    <row r="22" spans="1:11" ht="18" customHeight="1" x14ac:dyDescent="0.3">
      <c r="A22" s="47" t="s">
        <v>113</v>
      </c>
      <c r="B22" s="98">
        <f t="shared" ref="B22:I22" si="20">B19/B21</f>
        <v>0.57792207792207795</v>
      </c>
      <c r="C22" s="98">
        <f t="shared" si="20"/>
        <v>0.61578947368421055</v>
      </c>
      <c r="D22" s="98">
        <f t="shared" si="20"/>
        <v>0.64556962025316456</v>
      </c>
      <c r="E22" s="98">
        <f t="shared" si="20"/>
        <v>0.61827956989247312</v>
      </c>
      <c r="F22" s="98">
        <f t="shared" si="20"/>
        <v>0.59144893111638952</v>
      </c>
      <c r="G22" s="98">
        <f t="shared" si="20"/>
        <v>0.63185378590078334</v>
      </c>
      <c r="H22" s="98">
        <f t="shared" si="20"/>
        <v>0.66486486486486485</v>
      </c>
      <c r="I22" s="98">
        <f t="shared" si="20"/>
        <v>0.63496143958868889</v>
      </c>
      <c r="J22" s="98">
        <f t="shared" ref="J22:K22" si="21">J19/J21</f>
        <v>0.67554479418886193</v>
      </c>
      <c r="K22" s="98">
        <f t="shared" si="21"/>
        <v>0.62110311750599523</v>
      </c>
    </row>
    <row r="23" spans="1:11" ht="18" customHeight="1" x14ac:dyDescent="0.3">
      <c r="A23" s="30" t="s">
        <v>115</v>
      </c>
      <c r="B23" s="99">
        <f t="shared" ref="B23:I23" si="22">B20/B21</f>
        <v>0.42207792207792205</v>
      </c>
      <c r="C23" s="99">
        <f t="shared" si="22"/>
        <v>0.38421052631578945</v>
      </c>
      <c r="D23" s="99">
        <f t="shared" si="22"/>
        <v>0.35443037974683544</v>
      </c>
      <c r="E23" s="99">
        <f t="shared" si="22"/>
        <v>0.38172043010752688</v>
      </c>
      <c r="F23" s="99">
        <f t="shared" si="22"/>
        <v>0.40855106888361042</v>
      </c>
      <c r="G23" s="99">
        <f t="shared" si="22"/>
        <v>0.36814621409921672</v>
      </c>
      <c r="H23" s="99">
        <f t="shared" si="22"/>
        <v>0.33513513513513515</v>
      </c>
      <c r="I23" s="99">
        <f t="shared" si="22"/>
        <v>0.36503856041131105</v>
      </c>
      <c r="J23" s="99">
        <f t="shared" ref="J23:K23" si="23">J20/J21</f>
        <v>0.32445520581113801</v>
      </c>
      <c r="K23" s="99">
        <f t="shared" si="23"/>
        <v>0.37889688249400477</v>
      </c>
    </row>
    <row r="24" spans="1:11" ht="18" customHeight="1" x14ac:dyDescent="0.3">
      <c r="A24" s="68" t="s">
        <v>116</v>
      </c>
      <c r="B24" s="68">
        <v>57</v>
      </c>
      <c r="C24" s="68">
        <v>62</v>
      </c>
      <c r="D24" s="68">
        <v>59</v>
      </c>
      <c r="E24" s="68">
        <v>62</v>
      </c>
      <c r="F24" s="68">
        <v>71</v>
      </c>
      <c r="G24" s="68">
        <v>60</v>
      </c>
      <c r="H24" s="68">
        <v>56</v>
      </c>
      <c r="I24" s="68">
        <v>68</v>
      </c>
      <c r="J24" s="68">
        <v>72</v>
      </c>
      <c r="K24" s="68">
        <v>75</v>
      </c>
    </row>
    <row r="25" spans="1:11" ht="18" customHeight="1" x14ac:dyDescent="0.3">
      <c r="A25" s="68" t="s">
        <v>117</v>
      </c>
      <c r="B25" s="68">
        <v>12</v>
      </c>
      <c r="C25" s="68">
        <v>10</v>
      </c>
      <c r="D25" s="68">
        <v>11</v>
      </c>
      <c r="E25" s="68">
        <v>19</v>
      </c>
      <c r="F25" s="68">
        <v>10</v>
      </c>
      <c r="G25" s="68">
        <v>15</v>
      </c>
      <c r="H25" s="68">
        <v>13</v>
      </c>
      <c r="I25" s="68">
        <v>12</v>
      </c>
      <c r="J25" s="68">
        <v>10</v>
      </c>
      <c r="K25" s="68">
        <v>5</v>
      </c>
    </row>
    <row r="26" spans="1:11" ht="18" customHeight="1" x14ac:dyDescent="0.3">
      <c r="A26" s="68" t="s">
        <v>118</v>
      </c>
      <c r="B26" s="68">
        <f t="shared" ref="B26:I26" si="24">SUM(B24:B25)</f>
        <v>69</v>
      </c>
      <c r="C26" s="68">
        <f t="shared" si="24"/>
        <v>72</v>
      </c>
      <c r="D26" s="68">
        <f t="shared" si="24"/>
        <v>70</v>
      </c>
      <c r="E26" s="68">
        <f t="shared" si="24"/>
        <v>81</v>
      </c>
      <c r="F26" s="68">
        <f t="shared" si="24"/>
        <v>81</v>
      </c>
      <c r="G26" s="68">
        <f t="shared" si="24"/>
        <v>75</v>
      </c>
      <c r="H26" s="68">
        <f t="shared" si="24"/>
        <v>69</v>
      </c>
      <c r="I26" s="68">
        <f t="shared" si="24"/>
        <v>80</v>
      </c>
      <c r="J26" s="68">
        <v>82</v>
      </c>
      <c r="K26" s="68">
        <f t="shared" ref="K26" si="25">SUM(K24:K25)</f>
        <v>80</v>
      </c>
    </row>
    <row r="27" spans="1:11" ht="18" customHeight="1" x14ac:dyDescent="0.3">
      <c r="A27" s="47" t="s">
        <v>119</v>
      </c>
      <c r="B27" s="98">
        <f t="shared" ref="B27:I27" si="26">B24/B26</f>
        <v>0.82608695652173914</v>
      </c>
      <c r="C27" s="98">
        <f t="shared" si="26"/>
        <v>0.86111111111111116</v>
      </c>
      <c r="D27" s="98">
        <f t="shared" si="26"/>
        <v>0.84285714285714286</v>
      </c>
      <c r="E27" s="98">
        <f t="shared" si="26"/>
        <v>0.76543209876543206</v>
      </c>
      <c r="F27" s="98">
        <f t="shared" si="26"/>
        <v>0.87654320987654322</v>
      </c>
      <c r="G27" s="98">
        <f t="shared" si="26"/>
        <v>0.8</v>
      </c>
      <c r="H27" s="98">
        <f t="shared" si="26"/>
        <v>0.81159420289855078</v>
      </c>
      <c r="I27" s="98">
        <f t="shared" si="26"/>
        <v>0.85</v>
      </c>
      <c r="J27" s="98">
        <f t="shared" ref="J27:K27" si="27">J24/J26</f>
        <v>0.87804878048780488</v>
      </c>
      <c r="K27" s="98">
        <f t="shared" si="27"/>
        <v>0.9375</v>
      </c>
    </row>
    <row r="28" spans="1:11" ht="18" customHeight="1" x14ac:dyDescent="0.3">
      <c r="A28" s="30" t="s">
        <v>120</v>
      </c>
      <c r="B28" s="99">
        <f t="shared" ref="B28:I28" si="28">B25/B26</f>
        <v>0.17391304347826086</v>
      </c>
      <c r="C28" s="99">
        <f t="shared" si="28"/>
        <v>0.1388888888888889</v>
      </c>
      <c r="D28" s="99">
        <f t="shared" si="28"/>
        <v>0.15714285714285714</v>
      </c>
      <c r="E28" s="99">
        <f t="shared" si="28"/>
        <v>0.23456790123456789</v>
      </c>
      <c r="F28" s="99">
        <f t="shared" si="28"/>
        <v>0.12345679012345678</v>
      </c>
      <c r="G28" s="99">
        <f t="shared" si="28"/>
        <v>0.2</v>
      </c>
      <c r="H28" s="99">
        <f t="shared" si="28"/>
        <v>0.18840579710144928</v>
      </c>
      <c r="I28" s="99">
        <f t="shared" si="28"/>
        <v>0.15</v>
      </c>
      <c r="J28" s="99">
        <f t="shared" ref="J28:K28" si="29">J25/J26</f>
        <v>0.12195121951219512</v>
      </c>
      <c r="K28" s="99">
        <f t="shared" si="29"/>
        <v>6.25E-2</v>
      </c>
    </row>
    <row r="29" spans="1:11" ht="18" customHeight="1" x14ac:dyDescent="0.3">
      <c r="A29" s="68" t="s">
        <v>121</v>
      </c>
      <c r="B29" s="100">
        <v>954</v>
      </c>
      <c r="C29" s="100">
        <v>980</v>
      </c>
      <c r="D29" s="100">
        <v>964</v>
      </c>
      <c r="E29" s="100">
        <v>965</v>
      </c>
      <c r="F29" s="100">
        <v>1215</v>
      </c>
      <c r="G29" s="100">
        <v>982</v>
      </c>
      <c r="H29" s="100">
        <v>978</v>
      </c>
      <c r="I29" s="100">
        <v>1029</v>
      </c>
      <c r="J29" s="100">
        <v>1039</v>
      </c>
      <c r="K29" s="100">
        <v>999</v>
      </c>
    </row>
    <row r="30" spans="1:11" ht="18" customHeight="1" x14ac:dyDescent="0.3">
      <c r="A30" s="68" t="s">
        <v>122</v>
      </c>
      <c r="B30" s="100">
        <v>436</v>
      </c>
      <c r="C30" s="100">
        <v>426</v>
      </c>
      <c r="D30" s="100">
        <v>368</v>
      </c>
      <c r="E30" s="100">
        <v>422</v>
      </c>
      <c r="F30" s="100">
        <v>459</v>
      </c>
      <c r="G30" s="100">
        <v>429</v>
      </c>
      <c r="H30" s="100">
        <v>424</v>
      </c>
      <c r="I30" s="100">
        <v>422</v>
      </c>
      <c r="J30" s="100">
        <v>353</v>
      </c>
      <c r="K30" s="100">
        <v>366</v>
      </c>
    </row>
    <row r="31" spans="1:11" ht="18" customHeight="1" x14ac:dyDescent="0.3">
      <c r="A31" s="68" t="s">
        <v>123</v>
      </c>
      <c r="B31" s="100">
        <f t="shared" ref="B31:I31" si="30">SUM(B29:B30)</f>
        <v>1390</v>
      </c>
      <c r="C31" s="100">
        <f t="shared" si="30"/>
        <v>1406</v>
      </c>
      <c r="D31" s="100">
        <f t="shared" si="30"/>
        <v>1332</v>
      </c>
      <c r="E31" s="100">
        <f t="shared" si="30"/>
        <v>1387</v>
      </c>
      <c r="F31" s="100">
        <f t="shared" si="30"/>
        <v>1674</v>
      </c>
      <c r="G31" s="100">
        <f t="shared" si="30"/>
        <v>1411</v>
      </c>
      <c r="H31" s="100">
        <f t="shared" si="30"/>
        <v>1402</v>
      </c>
      <c r="I31" s="100">
        <f t="shared" si="30"/>
        <v>1451</v>
      </c>
      <c r="J31" s="100">
        <f t="shared" ref="J31:K31" si="31">SUM(J29:J30)</f>
        <v>1392</v>
      </c>
      <c r="K31" s="68">
        <f t="shared" si="31"/>
        <v>1365</v>
      </c>
    </row>
    <row r="32" spans="1:11" ht="18" customHeight="1" x14ac:dyDescent="0.3">
      <c r="A32" s="47" t="s">
        <v>124</v>
      </c>
      <c r="B32" s="98">
        <f t="shared" ref="B32:I32" si="32">B29/B31</f>
        <v>0.68633093525179856</v>
      </c>
      <c r="C32" s="98">
        <f t="shared" si="32"/>
        <v>0.69701280227596019</v>
      </c>
      <c r="D32" s="98">
        <f t="shared" si="32"/>
        <v>0.72372372372372373</v>
      </c>
      <c r="E32" s="98">
        <f t="shared" si="32"/>
        <v>0.69574621485219901</v>
      </c>
      <c r="F32" s="98">
        <f t="shared" si="32"/>
        <v>0.72580645161290325</v>
      </c>
      <c r="G32" s="98">
        <f t="shared" si="32"/>
        <v>0.69596031183557761</v>
      </c>
      <c r="H32" s="98">
        <f t="shared" si="32"/>
        <v>0.69757489300998576</v>
      </c>
      <c r="I32" s="98">
        <f t="shared" si="32"/>
        <v>0.70916609235010342</v>
      </c>
      <c r="J32" s="98">
        <f t="shared" ref="J32:K32" si="33">J29/J31</f>
        <v>0.74640804597701149</v>
      </c>
      <c r="K32" s="98">
        <f t="shared" si="33"/>
        <v>0.73186813186813182</v>
      </c>
    </row>
    <row r="33" spans="1:11" ht="18" customHeight="1" x14ac:dyDescent="0.3">
      <c r="A33" s="30" t="s">
        <v>125</v>
      </c>
      <c r="B33" s="99">
        <f t="shared" ref="B33:I33" si="34">B30/B31</f>
        <v>0.31366906474820144</v>
      </c>
      <c r="C33" s="99">
        <f t="shared" si="34"/>
        <v>0.30298719772403981</v>
      </c>
      <c r="D33" s="99">
        <f t="shared" si="34"/>
        <v>0.27627627627627627</v>
      </c>
      <c r="E33" s="99">
        <f t="shared" si="34"/>
        <v>0.30425378514780099</v>
      </c>
      <c r="F33" s="99">
        <f t="shared" si="34"/>
        <v>0.27419354838709675</v>
      </c>
      <c r="G33" s="99">
        <f t="shared" si="34"/>
        <v>0.30403968816442239</v>
      </c>
      <c r="H33" s="99">
        <f t="shared" si="34"/>
        <v>0.30242510699001429</v>
      </c>
      <c r="I33" s="99">
        <f t="shared" si="34"/>
        <v>0.29083390764989664</v>
      </c>
      <c r="J33" s="99">
        <f t="shared" ref="J33:K33" si="35">J30/J31</f>
        <v>0.25359195402298851</v>
      </c>
      <c r="K33" s="99">
        <f t="shared" si="35"/>
        <v>0.26813186813186812</v>
      </c>
    </row>
    <row r="34" spans="1:11" ht="18" customHeight="1" x14ac:dyDescent="0.3">
      <c r="A34" s="68" t="s">
        <v>126</v>
      </c>
      <c r="B34" s="68">
        <v>446</v>
      </c>
      <c r="C34" s="68">
        <v>410</v>
      </c>
      <c r="D34" s="68">
        <v>511</v>
      </c>
      <c r="E34" s="68">
        <v>453</v>
      </c>
      <c r="F34" s="68">
        <v>488</v>
      </c>
      <c r="G34" s="68">
        <v>484</v>
      </c>
      <c r="H34" s="68">
        <v>491</v>
      </c>
      <c r="I34" s="68">
        <v>540</v>
      </c>
      <c r="J34" s="68">
        <v>517</v>
      </c>
      <c r="K34" s="68">
        <v>533</v>
      </c>
    </row>
    <row r="35" spans="1:11" ht="18" customHeight="1" x14ac:dyDescent="0.3">
      <c r="A35" s="68" t="s">
        <v>127</v>
      </c>
      <c r="B35" s="68">
        <v>348</v>
      </c>
      <c r="C35" s="68">
        <v>327</v>
      </c>
      <c r="D35" s="68">
        <v>305</v>
      </c>
      <c r="E35" s="68">
        <v>316</v>
      </c>
      <c r="F35" s="68">
        <v>390</v>
      </c>
      <c r="G35" s="68">
        <v>312</v>
      </c>
      <c r="H35" s="68">
        <v>295</v>
      </c>
      <c r="I35" s="68">
        <v>354</v>
      </c>
      <c r="J35" s="68">
        <v>395</v>
      </c>
      <c r="K35" s="68">
        <v>344</v>
      </c>
    </row>
    <row r="36" spans="1:11" ht="18" customHeight="1" x14ac:dyDescent="0.3">
      <c r="A36" s="68" t="s">
        <v>128</v>
      </c>
      <c r="B36" s="68">
        <f t="shared" ref="B36:I36" si="36">SUM(B34:B35)</f>
        <v>794</v>
      </c>
      <c r="C36" s="68">
        <f t="shared" si="36"/>
        <v>737</v>
      </c>
      <c r="D36" s="68">
        <f t="shared" si="36"/>
        <v>816</v>
      </c>
      <c r="E36" s="68">
        <f t="shared" si="36"/>
        <v>769</v>
      </c>
      <c r="F36" s="68">
        <f t="shared" si="36"/>
        <v>878</v>
      </c>
      <c r="G36" s="68">
        <f t="shared" si="36"/>
        <v>796</v>
      </c>
      <c r="H36" s="68">
        <f t="shared" si="36"/>
        <v>786</v>
      </c>
      <c r="I36" s="68">
        <f t="shared" si="36"/>
        <v>894</v>
      </c>
      <c r="J36" s="68">
        <f t="shared" ref="J36:K36" si="37">SUM(J34:J35)</f>
        <v>912</v>
      </c>
      <c r="K36" s="68">
        <f t="shared" si="37"/>
        <v>877</v>
      </c>
    </row>
    <row r="37" spans="1:11" ht="18" customHeight="1" x14ac:dyDescent="0.3">
      <c r="A37" s="47" t="s">
        <v>129</v>
      </c>
      <c r="B37" s="98">
        <f t="shared" ref="B37:I37" si="38">B34/B36</f>
        <v>0.5617128463476071</v>
      </c>
      <c r="C37" s="98">
        <f t="shared" si="38"/>
        <v>0.55630936227951155</v>
      </c>
      <c r="D37" s="98">
        <f t="shared" si="38"/>
        <v>0.62622549019607843</v>
      </c>
      <c r="E37" s="98">
        <f t="shared" si="38"/>
        <v>0.58907672301690506</v>
      </c>
      <c r="F37" s="98">
        <f t="shared" si="38"/>
        <v>0.55580865603644647</v>
      </c>
      <c r="G37" s="98">
        <f t="shared" si="38"/>
        <v>0.60804020100502509</v>
      </c>
      <c r="H37" s="98">
        <f t="shared" si="38"/>
        <v>0.62468193384223913</v>
      </c>
      <c r="I37" s="98">
        <f t="shared" si="38"/>
        <v>0.60402684563758391</v>
      </c>
      <c r="J37" s="98">
        <f t="shared" ref="J37:K37" si="39">J34/J36</f>
        <v>0.56688596491228072</v>
      </c>
      <c r="K37" s="98">
        <f t="shared" si="39"/>
        <v>0.60775370581527932</v>
      </c>
    </row>
    <row r="38" spans="1:11" ht="18" customHeight="1" x14ac:dyDescent="0.3">
      <c r="A38" s="30" t="s">
        <v>130</v>
      </c>
      <c r="B38" s="99">
        <f t="shared" ref="B38:I38" si="40">B35/B36</f>
        <v>0.43828715365239296</v>
      </c>
      <c r="C38" s="99">
        <f t="shared" si="40"/>
        <v>0.44369063772048845</v>
      </c>
      <c r="D38" s="99">
        <f t="shared" si="40"/>
        <v>0.37377450980392157</v>
      </c>
      <c r="E38" s="99">
        <f t="shared" si="40"/>
        <v>0.41092327698309494</v>
      </c>
      <c r="F38" s="99">
        <f t="shared" si="40"/>
        <v>0.44419134396355353</v>
      </c>
      <c r="G38" s="99">
        <f t="shared" si="40"/>
        <v>0.39195979899497485</v>
      </c>
      <c r="H38" s="99">
        <f t="shared" si="40"/>
        <v>0.37531806615776081</v>
      </c>
      <c r="I38" s="99">
        <f t="shared" si="40"/>
        <v>0.39597315436241609</v>
      </c>
      <c r="J38" s="99">
        <f t="shared" ref="J38:K38" si="41">J35/J36</f>
        <v>0.43311403508771928</v>
      </c>
      <c r="K38" s="99">
        <f t="shared" si="41"/>
        <v>0.39224629418472062</v>
      </c>
    </row>
    <row r="39" spans="1:11" ht="18" customHeight="1" x14ac:dyDescent="0.3">
      <c r="A39" s="68" t="s">
        <v>131</v>
      </c>
      <c r="B39" s="100">
        <f t="shared" ref="B39:I39" si="42">SUM(B4+B9+B14+B19+B24+B29+B34)</f>
        <v>2225</v>
      </c>
      <c r="C39" s="100">
        <f t="shared" si="42"/>
        <v>2314</v>
      </c>
      <c r="D39" s="100">
        <f t="shared" si="42"/>
        <v>2404</v>
      </c>
      <c r="E39" s="100">
        <f t="shared" si="42"/>
        <v>2396</v>
      </c>
      <c r="F39" s="100">
        <f t="shared" si="42"/>
        <v>2817</v>
      </c>
      <c r="G39" s="100">
        <f t="shared" si="42"/>
        <v>2575</v>
      </c>
      <c r="H39" s="100">
        <f t="shared" si="42"/>
        <v>2444</v>
      </c>
      <c r="I39" s="100">
        <f t="shared" si="42"/>
        <v>2592</v>
      </c>
      <c r="J39" s="100">
        <f t="shared" ref="J39:K39" si="43">SUM(J4+J9+J14+J19+J24+J29+J34)</f>
        <v>2761</v>
      </c>
      <c r="K39" s="100">
        <f t="shared" si="43"/>
        <v>2708</v>
      </c>
    </row>
    <row r="40" spans="1:11" ht="18" customHeight="1" x14ac:dyDescent="0.3">
      <c r="A40" s="68" t="s">
        <v>132</v>
      </c>
      <c r="B40" s="100">
        <f t="shared" ref="B40:I40" si="44">SUM(B5+B10+B15+B20+B30+B25+B35)</f>
        <v>1664</v>
      </c>
      <c r="C40" s="100">
        <f t="shared" si="44"/>
        <v>1644</v>
      </c>
      <c r="D40" s="100">
        <f t="shared" si="44"/>
        <v>1541</v>
      </c>
      <c r="E40" s="100">
        <f t="shared" si="44"/>
        <v>1643</v>
      </c>
      <c r="F40" s="100">
        <f t="shared" si="44"/>
        <v>1890</v>
      </c>
      <c r="G40" s="100">
        <f t="shared" si="44"/>
        <v>1776</v>
      </c>
      <c r="H40" s="100">
        <f t="shared" si="44"/>
        <v>1656</v>
      </c>
      <c r="I40" s="100">
        <f t="shared" si="44"/>
        <v>1797</v>
      </c>
      <c r="J40" s="100">
        <f t="shared" ref="J40:K40" si="45">SUM(J5+J10+J15+J20+J30+J25+J35)</f>
        <v>1864</v>
      </c>
      <c r="K40" s="100">
        <f t="shared" si="45"/>
        <v>1893</v>
      </c>
    </row>
    <row r="41" spans="1:11" ht="18" customHeight="1" x14ac:dyDescent="0.3">
      <c r="A41" s="68" t="s">
        <v>133</v>
      </c>
      <c r="B41" s="100">
        <f t="shared" ref="B41:I41" si="46">SUM(B6+B11+B16+B21+B26+B31+B36)</f>
        <v>3889</v>
      </c>
      <c r="C41" s="100">
        <f t="shared" si="46"/>
        <v>3958</v>
      </c>
      <c r="D41" s="100">
        <f t="shared" si="46"/>
        <v>3945</v>
      </c>
      <c r="E41" s="100">
        <f t="shared" si="46"/>
        <v>4039</v>
      </c>
      <c r="F41" s="100">
        <f t="shared" si="46"/>
        <v>4707</v>
      </c>
      <c r="G41" s="100">
        <f t="shared" si="46"/>
        <v>4351</v>
      </c>
      <c r="H41" s="100">
        <f t="shared" si="46"/>
        <v>4100</v>
      </c>
      <c r="I41" s="100">
        <f t="shared" si="46"/>
        <v>4389</v>
      </c>
      <c r="J41" s="100">
        <f t="shared" ref="J41:K41" si="47">SUM(J6+J11+J16+J21+J26+J31+J36)</f>
        <v>4625</v>
      </c>
      <c r="K41" s="100">
        <f t="shared" si="47"/>
        <v>4601</v>
      </c>
    </row>
    <row r="42" spans="1:11" ht="18" customHeight="1" x14ac:dyDescent="0.3">
      <c r="A42" s="47" t="s">
        <v>134</v>
      </c>
      <c r="B42" s="98">
        <f t="shared" ref="B42:I42" si="48">B39/B41</f>
        <v>0.57212651067112363</v>
      </c>
      <c r="C42" s="98">
        <f t="shared" si="48"/>
        <v>0.58463870641738247</v>
      </c>
      <c r="D42" s="98">
        <f t="shared" si="48"/>
        <v>0.60937896070975917</v>
      </c>
      <c r="E42" s="98">
        <f t="shared" si="48"/>
        <v>0.5932161426095568</v>
      </c>
      <c r="F42" s="98">
        <f t="shared" si="48"/>
        <v>0.59847036328871894</v>
      </c>
      <c r="G42" s="98">
        <f t="shared" si="48"/>
        <v>0.59181797287979776</v>
      </c>
      <c r="H42" s="98">
        <f t="shared" si="48"/>
        <v>0.59609756097560973</v>
      </c>
      <c r="I42" s="98">
        <f t="shared" si="48"/>
        <v>0.59056732740943263</v>
      </c>
      <c r="J42" s="98">
        <f t="shared" ref="J42:K42" si="49">J39/J41</f>
        <v>0.59697297297297303</v>
      </c>
      <c r="K42" s="98">
        <f t="shared" si="49"/>
        <v>0.58856770267333192</v>
      </c>
    </row>
    <row r="43" spans="1:11" ht="18" customHeight="1" x14ac:dyDescent="0.3">
      <c r="A43" s="30" t="s">
        <v>135</v>
      </c>
      <c r="B43" s="99">
        <f t="shared" ref="B43:I43" si="50">B40/B41</f>
        <v>0.42787348932887631</v>
      </c>
      <c r="C43" s="99">
        <f t="shared" si="50"/>
        <v>0.41536129358261747</v>
      </c>
      <c r="D43" s="99">
        <f t="shared" si="50"/>
        <v>0.39062103929024083</v>
      </c>
      <c r="E43" s="99">
        <f t="shared" si="50"/>
        <v>0.4067838573904432</v>
      </c>
      <c r="F43" s="99">
        <f t="shared" si="50"/>
        <v>0.40152963671128106</v>
      </c>
      <c r="G43" s="99">
        <f t="shared" si="50"/>
        <v>0.40818202712020224</v>
      </c>
      <c r="H43" s="99">
        <f t="shared" si="50"/>
        <v>0.40390243902439027</v>
      </c>
      <c r="I43" s="99">
        <f t="shared" si="50"/>
        <v>0.40943267259056731</v>
      </c>
      <c r="J43" s="99">
        <f t="shared" ref="J43:K43" si="51">J40/J41</f>
        <v>0.40302702702702703</v>
      </c>
      <c r="K43" s="99">
        <f t="shared" si="51"/>
        <v>0.41143229732666814</v>
      </c>
    </row>
    <row r="44" spans="1:11" s="8" customFormat="1" ht="14.5" x14ac:dyDescent="0.35"/>
    <row r="45" spans="1:11" s="8" customFormat="1" ht="16" customHeight="1" x14ac:dyDescent="0.35">
      <c r="A45" s="8" t="s">
        <v>8</v>
      </c>
    </row>
    <row r="46" spans="1:11" s="8" customFormat="1" ht="14.5" x14ac:dyDescent="0.35">
      <c r="A46" s="8" t="s">
        <v>9</v>
      </c>
    </row>
    <row r="47" spans="1:11" s="8" customFormat="1" ht="14.5" x14ac:dyDescent="0.35"/>
  </sheetData>
  <phoneticPr fontId="28" type="noConversion"/>
  <pageMargins left="0.75" right="0.75" top="1" bottom="1" header="0.51180555555555496" footer="0.51180555555555496"/>
  <pageSetup paperSize="9" scale="61" firstPageNumber="0" orientation="portrait" r:id="rId1"/>
  <ignoredErrors>
    <ignoredError sqref="B40:I40 J40:K40" formula="1"/>
  </ignoredErrors>
  <tableParts count="1">
    <tablePart r:id="rId2"/>
  </tablePart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48"/>
  <sheetViews>
    <sheetView zoomScaleNormal="100" workbookViewId="0"/>
  </sheetViews>
  <sheetFormatPr baseColWidth="10" defaultColWidth="8.83203125" defaultRowHeight="13" x14ac:dyDescent="0.3"/>
  <cols>
    <col min="1" max="1" width="16.58203125" style="7" customWidth="1"/>
    <col min="2" max="4" width="10.58203125" style="15" customWidth="1"/>
    <col min="5" max="11" width="10.58203125" style="16" customWidth="1"/>
    <col min="12" max="12" width="10.5" style="15" customWidth="1"/>
    <col min="13" max="13" width="3" style="15" customWidth="1"/>
    <col min="14" max="1017" width="10.5" style="15" customWidth="1"/>
    <col min="1018" max="16384" width="8.83203125" style="15"/>
  </cols>
  <sheetData>
    <row r="1" spans="1:11" s="11" customFormat="1" ht="30.65" customHeight="1" x14ac:dyDescent="0.35">
      <c r="A1" s="10" t="s">
        <v>391</v>
      </c>
    </row>
    <row r="2" spans="1:11" s="5" customFormat="1" ht="23.5" customHeight="1" x14ac:dyDescent="0.35">
      <c r="A2" s="5" t="s">
        <v>0</v>
      </c>
    </row>
    <row r="3" spans="1:11" s="6" customFormat="1" ht="18" customHeight="1" x14ac:dyDescent="0.3">
      <c r="A3" s="69" t="s">
        <v>99</v>
      </c>
      <c r="B3" s="70" t="s">
        <v>38</v>
      </c>
      <c r="C3" s="70" t="s">
        <v>39</v>
      </c>
      <c r="D3" s="70" t="s">
        <v>40</v>
      </c>
      <c r="E3" s="70" t="s">
        <v>41</v>
      </c>
      <c r="F3" s="70" t="s">
        <v>42</v>
      </c>
      <c r="G3" s="70" t="s">
        <v>43</v>
      </c>
      <c r="H3" s="70" t="s">
        <v>44</v>
      </c>
      <c r="I3" s="70" t="s">
        <v>45</v>
      </c>
      <c r="J3" s="71" t="s">
        <v>46</v>
      </c>
      <c r="K3" s="71" t="s">
        <v>389</v>
      </c>
    </row>
    <row r="4" spans="1:11" ht="18" customHeight="1" x14ac:dyDescent="0.3">
      <c r="A4" s="68" t="s">
        <v>95</v>
      </c>
      <c r="B4" s="17">
        <v>179</v>
      </c>
      <c r="C4" s="17">
        <v>168</v>
      </c>
      <c r="D4" s="17">
        <v>177</v>
      </c>
      <c r="E4" s="18">
        <v>158</v>
      </c>
      <c r="F4" s="18">
        <v>159</v>
      </c>
      <c r="G4" s="18">
        <v>155</v>
      </c>
      <c r="H4" s="18">
        <v>142</v>
      </c>
      <c r="I4" s="18">
        <v>137</v>
      </c>
      <c r="J4" s="50">
        <v>132</v>
      </c>
      <c r="K4" s="50">
        <v>127</v>
      </c>
    </row>
    <row r="5" spans="1:11" ht="18" customHeight="1" x14ac:dyDescent="0.3">
      <c r="A5" s="68" t="s">
        <v>98</v>
      </c>
      <c r="B5" s="17">
        <v>83</v>
      </c>
      <c r="C5" s="17">
        <v>93</v>
      </c>
      <c r="D5" s="17">
        <v>90</v>
      </c>
      <c r="E5" s="18">
        <v>91</v>
      </c>
      <c r="F5" s="18">
        <v>81</v>
      </c>
      <c r="G5" s="18">
        <v>75</v>
      </c>
      <c r="H5" s="18">
        <v>71</v>
      </c>
      <c r="I5" s="18">
        <v>68</v>
      </c>
      <c r="J5" s="50">
        <v>61</v>
      </c>
      <c r="K5" s="50">
        <v>69</v>
      </c>
    </row>
    <row r="6" spans="1:11" ht="18" customHeight="1" x14ac:dyDescent="0.3">
      <c r="A6" s="68" t="s">
        <v>96</v>
      </c>
      <c r="B6" s="17">
        <v>262</v>
      </c>
      <c r="C6" s="17">
        <f t="shared" ref="C6:I6" si="0">SUM(C4:C5)</f>
        <v>261</v>
      </c>
      <c r="D6" s="17">
        <f t="shared" si="0"/>
        <v>267</v>
      </c>
      <c r="E6" s="18">
        <f t="shared" si="0"/>
        <v>249</v>
      </c>
      <c r="F6" s="18">
        <f t="shared" si="0"/>
        <v>240</v>
      </c>
      <c r="G6" s="18">
        <f t="shared" si="0"/>
        <v>230</v>
      </c>
      <c r="H6" s="18">
        <f t="shared" si="0"/>
        <v>213</v>
      </c>
      <c r="I6" s="19">
        <f t="shared" si="0"/>
        <v>205</v>
      </c>
      <c r="J6" s="51">
        <f t="shared" ref="J6:K6" si="1">SUM(J4:J5)</f>
        <v>193</v>
      </c>
      <c r="K6" s="51">
        <f t="shared" si="1"/>
        <v>196</v>
      </c>
    </row>
    <row r="7" spans="1:11" ht="18" customHeight="1" x14ac:dyDescent="0.3">
      <c r="A7" s="47" t="s">
        <v>97</v>
      </c>
      <c r="B7" s="3">
        <f t="shared" ref="B7:I7" si="2">B4/B6</f>
        <v>0.68320610687022898</v>
      </c>
      <c r="C7" s="3">
        <f t="shared" si="2"/>
        <v>0.64367816091954022</v>
      </c>
      <c r="D7" s="3">
        <f t="shared" si="2"/>
        <v>0.6629213483146067</v>
      </c>
      <c r="E7" s="3">
        <f t="shared" si="2"/>
        <v>0.63453815261044177</v>
      </c>
      <c r="F7" s="3">
        <f t="shared" si="2"/>
        <v>0.66249999999999998</v>
      </c>
      <c r="G7" s="3">
        <f t="shared" si="2"/>
        <v>0.67391304347826086</v>
      </c>
      <c r="H7" s="3">
        <f t="shared" si="2"/>
        <v>0.66666666666666663</v>
      </c>
      <c r="I7" s="3">
        <f t="shared" si="2"/>
        <v>0.66829268292682931</v>
      </c>
      <c r="J7" s="48">
        <f t="shared" ref="J7:K7" si="3">J4/J6</f>
        <v>0.68393782383419688</v>
      </c>
      <c r="K7" s="48">
        <f t="shared" si="3"/>
        <v>0.64795918367346939</v>
      </c>
    </row>
    <row r="8" spans="1:11" ht="18" customHeight="1" x14ac:dyDescent="0.3">
      <c r="A8" s="30" t="s">
        <v>100</v>
      </c>
      <c r="B8" s="4">
        <f t="shared" ref="B8:I8" si="4">B5/B6</f>
        <v>0.31679389312977096</v>
      </c>
      <c r="C8" s="4">
        <f t="shared" si="4"/>
        <v>0.35632183908045978</v>
      </c>
      <c r="D8" s="4">
        <f t="shared" si="4"/>
        <v>0.33707865168539325</v>
      </c>
      <c r="E8" s="4">
        <f t="shared" si="4"/>
        <v>0.36546184738955823</v>
      </c>
      <c r="F8" s="4">
        <f t="shared" si="4"/>
        <v>0.33750000000000002</v>
      </c>
      <c r="G8" s="4">
        <f t="shared" si="4"/>
        <v>0.32608695652173914</v>
      </c>
      <c r="H8" s="4">
        <f t="shared" si="4"/>
        <v>0.33333333333333331</v>
      </c>
      <c r="I8" s="4">
        <f t="shared" si="4"/>
        <v>0.33170731707317075</v>
      </c>
      <c r="J8" s="49">
        <f t="shared" ref="J8:K8" si="5">J5/J6</f>
        <v>0.31606217616580312</v>
      </c>
      <c r="K8" s="49">
        <f t="shared" si="5"/>
        <v>0.35204081632653061</v>
      </c>
    </row>
    <row r="9" spans="1:11" ht="18" customHeight="1" x14ac:dyDescent="0.3">
      <c r="A9" s="68" t="s">
        <v>101</v>
      </c>
      <c r="B9" s="20">
        <v>1767</v>
      </c>
      <c r="C9" s="20">
        <v>1720</v>
      </c>
      <c r="D9" s="20">
        <v>1676</v>
      </c>
      <c r="E9" s="19">
        <v>1768</v>
      </c>
      <c r="F9" s="19">
        <v>1906</v>
      </c>
      <c r="G9" s="19">
        <v>2051</v>
      </c>
      <c r="H9" s="19">
        <v>2114</v>
      </c>
      <c r="I9" s="19">
        <v>2075</v>
      </c>
      <c r="J9" s="51">
        <v>2162</v>
      </c>
      <c r="K9" s="51">
        <v>2182</v>
      </c>
    </row>
    <row r="10" spans="1:11" ht="18" customHeight="1" x14ac:dyDescent="0.3">
      <c r="A10" s="68" t="s">
        <v>105</v>
      </c>
      <c r="B10" s="20">
        <v>1206</v>
      </c>
      <c r="C10" s="20">
        <v>1201</v>
      </c>
      <c r="D10" s="20">
        <v>1147</v>
      </c>
      <c r="E10" s="19">
        <v>1155</v>
      </c>
      <c r="F10" s="19">
        <v>1229</v>
      </c>
      <c r="G10" s="19">
        <v>1298</v>
      </c>
      <c r="H10" s="19">
        <v>1278</v>
      </c>
      <c r="I10" s="19">
        <v>1244</v>
      </c>
      <c r="J10" s="51">
        <v>1277</v>
      </c>
      <c r="K10" s="51">
        <v>1277</v>
      </c>
    </row>
    <row r="11" spans="1:11" ht="18" customHeight="1" x14ac:dyDescent="0.3">
      <c r="A11" s="68" t="s">
        <v>102</v>
      </c>
      <c r="B11" s="20">
        <v>2973</v>
      </c>
      <c r="C11" s="20">
        <f t="shared" ref="C11:I11" si="6">SUM(C9:C10)</f>
        <v>2921</v>
      </c>
      <c r="D11" s="20">
        <f t="shared" si="6"/>
        <v>2823</v>
      </c>
      <c r="E11" s="19">
        <f t="shared" si="6"/>
        <v>2923</v>
      </c>
      <c r="F11" s="19">
        <f t="shared" si="6"/>
        <v>3135</v>
      </c>
      <c r="G11" s="19">
        <f t="shared" si="6"/>
        <v>3349</v>
      </c>
      <c r="H11" s="19">
        <f t="shared" si="6"/>
        <v>3392</v>
      </c>
      <c r="I11" s="19">
        <f t="shared" si="6"/>
        <v>3319</v>
      </c>
      <c r="J11" s="51">
        <f t="shared" ref="J11" si="7">SUM(J9:J10)</f>
        <v>3439</v>
      </c>
      <c r="K11" s="51">
        <f t="shared" ref="K11" si="8">SUM(K9:K10)</f>
        <v>3459</v>
      </c>
    </row>
    <row r="12" spans="1:11" ht="18" customHeight="1" x14ac:dyDescent="0.3">
      <c r="A12" s="47" t="s">
        <v>103</v>
      </c>
      <c r="B12" s="3">
        <f t="shared" ref="B12:I12" si="9">B9/B11</f>
        <v>0.59434914228052471</v>
      </c>
      <c r="C12" s="3">
        <f t="shared" si="9"/>
        <v>0.58883943854844234</v>
      </c>
      <c r="D12" s="3">
        <f t="shared" si="9"/>
        <v>0.59369465108041086</v>
      </c>
      <c r="E12" s="3">
        <f t="shared" si="9"/>
        <v>0.60485802257954158</v>
      </c>
      <c r="F12" s="3">
        <f t="shared" si="9"/>
        <v>0.60797448165869217</v>
      </c>
      <c r="G12" s="3">
        <f t="shared" si="9"/>
        <v>0.61242161839355036</v>
      </c>
      <c r="H12" s="3">
        <f t="shared" si="9"/>
        <v>0.62323113207547165</v>
      </c>
      <c r="I12" s="3">
        <f t="shared" si="9"/>
        <v>0.62518830973184691</v>
      </c>
      <c r="J12" s="48">
        <f t="shared" ref="J12:K12" si="10">J9/J11</f>
        <v>0.62867112532712999</v>
      </c>
      <c r="K12" s="48">
        <f t="shared" si="10"/>
        <v>0.63081815553628218</v>
      </c>
    </row>
    <row r="13" spans="1:11" ht="18" customHeight="1" x14ac:dyDescent="0.3">
      <c r="A13" s="30" t="s">
        <v>104</v>
      </c>
      <c r="B13" s="4">
        <f t="shared" ref="B13:I13" si="11">B10/B11</f>
        <v>0.40565085771947529</v>
      </c>
      <c r="C13" s="4">
        <f t="shared" si="11"/>
        <v>0.41116056145155766</v>
      </c>
      <c r="D13" s="4">
        <f t="shared" si="11"/>
        <v>0.40630534891958908</v>
      </c>
      <c r="E13" s="4">
        <f t="shared" si="11"/>
        <v>0.39514197742045842</v>
      </c>
      <c r="F13" s="4">
        <f t="shared" si="11"/>
        <v>0.39202551834130783</v>
      </c>
      <c r="G13" s="4">
        <f t="shared" si="11"/>
        <v>0.3875783816064497</v>
      </c>
      <c r="H13" s="4">
        <f t="shared" si="11"/>
        <v>0.37676886792452829</v>
      </c>
      <c r="I13" s="4">
        <f t="shared" si="11"/>
        <v>0.37481169026815303</v>
      </c>
      <c r="J13" s="49">
        <f t="shared" ref="J13:K13" si="12">J10/J11</f>
        <v>0.37132887467287001</v>
      </c>
      <c r="K13" s="49">
        <f t="shared" si="12"/>
        <v>0.36918184446371782</v>
      </c>
    </row>
    <row r="14" spans="1:11" ht="18" customHeight="1" x14ac:dyDescent="0.3">
      <c r="A14" s="68" t="s">
        <v>110</v>
      </c>
      <c r="B14" s="20">
        <v>953</v>
      </c>
      <c r="C14" s="20">
        <v>961</v>
      </c>
      <c r="D14" s="20">
        <v>999</v>
      </c>
      <c r="E14" s="19">
        <v>1018</v>
      </c>
      <c r="F14" s="19">
        <v>1153</v>
      </c>
      <c r="G14" s="19">
        <v>1235</v>
      </c>
      <c r="H14" s="19">
        <v>1217</v>
      </c>
      <c r="I14" s="19">
        <v>1282</v>
      </c>
      <c r="J14" s="51">
        <v>1311</v>
      </c>
      <c r="K14" s="51">
        <v>1370</v>
      </c>
    </row>
    <row r="15" spans="1:11" ht="18" customHeight="1" x14ac:dyDescent="0.3">
      <c r="A15" s="68" t="s">
        <v>106</v>
      </c>
      <c r="B15" s="20">
        <v>2156</v>
      </c>
      <c r="C15" s="20">
        <v>2137</v>
      </c>
      <c r="D15" s="20">
        <v>2150</v>
      </c>
      <c r="E15" s="19">
        <v>2193</v>
      </c>
      <c r="F15" s="19">
        <v>2355</v>
      </c>
      <c r="G15" s="19">
        <v>2524</v>
      </c>
      <c r="H15" s="19">
        <v>2560</v>
      </c>
      <c r="I15" s="19">
        <v>2601</v>
      </c>
      <c r="J15" s="51">
        <v>2789</v>
      </c>
      <c r="K15" s="51">
        <v>2927</v>
      </c>
    </row>
    <row r="16" spans="1:11" ht="18" customHeight="1" x14ac:dyDescent="0.3">
      <c r="A16" s="68" t="s">
        <v>107</v>
      </c>
      <c r="B16" s="20">
        <v>3109</v>
      </c>
      <c r="C16" s="20">
        <f t="shared" ref="C16:I16" si="13">SUM(C14:C15)</f>
        <v>3098</v>
      </c>
      <c r="D16" s="20">
        <f t="shared" si="13"/>
        <v>3149</v>
      </c>
      <c r="E16" s="19">
        <f t="shared" si="13"/>
        <v>3211</v>
      </c>
      <c r="F16" s="19">
        <f t="shared" si="13"/>
        <v>3508</v>
      </c>
      <c r="G16" s="19">
        <f t="shared" si="13"/>
        <v>3759</v>
      </c>
      <c r="H16" s="19">
        <f t="shared" si="13"/>
        <v>3777</v>
      </c>
      <c r="I16" s="19">
        <f t="shared" si="13"/>
        <v>3883</v>
      </c>
      <c r="J16" s="51">
        <f t="shared" ref="J16" si="14">SUM(J14:J15)</f>
        <v>4100</v>
      </c>
      <c r="K16" s="51">
        <f t="shared" ref="K16" si="15">SUM(K14:K15)</f>
        <v>4297</v>
      </c>
    </row>
    <row r="17" spans="1:11" ht="18" customHeight="1" x14ac:dyDescent="0.3">
      <c r="A17" s="47" t="s">
        <v>108</v>
      </c>
      <c r="B17" s="3">
        <f t="shared" ref="B17:I17" si="16">B14/B16</f>
        <v>0.30652943068510774</v>
      </c>
      <c r="C17" s="3">
        <f t="shared" si="16"/>
        <v>0.31020012911555844</v>
      </c>
      <c r="D17" s="3">
        <f t="shared" si="16"/>
        <v>0.31724356938710702</v>
      </c>
      <c r="E17" s="3">
        <f t="shared" si="16"/>
        <v>0.31703519152911863</v>
      </c>
      <c r="F17" s="3">
        <f t="shared" si="16"/>
        <v>0.32867730900798175</v>
      </c>
      <c r="G17" s="3">
        <f t="shared" si="16"/>
        <v>0.32854482575152966</v>
      </c>
      <c r="H17" s="3">
        <f t="shared" si="16"/>
        <v>0.3222133968758274</v>
      </c>
      <c r="I17" s="3">
        <f t="shared" si="16"/>
        <v>0.33015709502961627</v>
      </c>
      <c r="J17" s="48">
        <f t="shared" ref="J17:K17" si="17">J14/J16</f>
        <v>0.31975609756097562</v>
      </c>
      <c r="K17" s="48">
        <f t="shared" si="17"/>
        <v>0.31882708866651149</v>
      </c>
    </row>
    <row r="18" spans="1:11" ht="18" customHeight="1" x14ac:dyDescent="0.3">
      <c r="A18" s="30" t="s">
        <v>109</v>
      </c>
      <c r="B18" s="4">
        <f t="shared" ref="B18:I18" si="18">B15/B16</f>
        <v>0.69347056931489226</v>
      </c>
      <c r="C18" s="4">
        <f t="shared" si="18"/>
        <v>0.68979987088444161</v>
      </c>
      <c r="D18" s="4">
        <f t="shared" si="18"/>
        <v>0.68275643061289293</v>
      </c>
      <c r="E18" s="4">
        <f t="shared" si="18"/>
        <v>0.68296480847088137</v>
      </c>
      <c r="F18" s="4">
        <f t="shared" si="18"/>
        <v>0.67132269099201825</v>
      </c>
      <c r="G18" s="4">
        <f t="shared" si="18"/>
        <v>0.67145517424847034</v>
      </c>
      <c r="H18" s="4">
        <f t="shared" si="18"/>
        <v>0.6777866031241726</v>
      </c>
      <c r="I18" s="4">
        <f t="shared" si="18"/>
        <v>0.66984290497038368</v>
      </c>
      <c r="J18" s="49">
        <f t="shared" ref="J18:K18" si="19">J15/J16</f>
        <v>0.68024390243902444</v>
      </c>
      <c r="K18" s="49">
        <f t="shared" si="19"/>
        <v>0.68117291133348845</v>
      </c>
    </row>
    <row r="19" spans="1:11" ht="18" customHeight="1" x14ac:dyDescent="0.3">
      <c r="A19" s="68" t="s">
        <v>111</v>
      </c>
      <c r="B19" s="20">
        <v>1198</v>
      </c>
      <c r="C19" s="20">
        <v>1280</v>
      </c>
      <c r="D19" s="20">
        <v>1378</v>
      </c>
      <c r="E19" s="19">
        <v>1455</v>
      </c>
      <c r="F19" s="19">
        <v>1506</v>
      </c>
      <c r="G19" s="19">
        <v>1544</v>
      </c>
      <c r="H19" s="19">
        <v>1542</v>
      </c>
      <c r="I19" s="19">
        <v>1538</v>
      </c>
      <c r="J19" s="51">
        <v>1560</v>
      </c>
      <c r="K19" s="51">
        <v>1554</v>
      </c>
    </row>
    <row r="20" spans="1:11" ht="18" customHeight="1" x14ac:dyDescent="0.3">
      <c r="A20" s="68" t="s">
        <v>114</v>
      </c>
      <c r="B20" s="20">
        <v>872</v>
      </c>
      <c r="C20" s="20">
        <v>918</v>
      </c>
      <c r="D20" s="20">
        <v>945</v>
      </c>
      <c r="E20" s="19">
        <v>955</v>
      </c>
      <c r="F20" s="19">
        <v>941</v>
      </c>
      <c r="G20" s="19">
        <v>939</v>
      </c>
      <c r="H20" s="19">
        <v>886</v>
      </c>
      <c r="I20" s="19">
        <v>861</v>
      </c>
      <c r="J20" s="51">
        <v>858</v>
      </c>
      <c r="K20" s="51">
        <v>872</v>
      </c>
    </row>
    <row r="21" spans="1:11" ht="18" customHeight="1" x14ac:dyDescent="0.3">
      <c r="A21" s="68" t="s">
        <v>112</v>
      </c>
      <c r="B21" s="20">
        <v>2070</v>
      </c>
      <c r="C21" s="20">
        <f t="shared" ref="C21:I21" si="20">SUM(C19:C20)</f>
        <v>2198</v>
      </c>
      <c r="D21" s="20">
        <f t="shared" si="20"/>
        <v>2323</v>
      </c>
      <c r="E21" s="19">
        <f t="shared" si="20"/>
        <v>2410</v>
      </c>
      <c r="F21" s="19">
        <f t="shared" si="20"/>
        <v>2447</v>
      </c>
      <c r="G21" s="19">
        <f t="shared" si="20"/>
        <v>2483</v>
      </c>
      <c r="H21" s="19">
        <f t="shared" si="20"/>
        <v>2428</v>
      </c>
      <c r="I21" s="19">
        <f t="shared" si="20"/>
        <v>2399</v>
      </c>
      <c r="J21" s="51">
        <f t="shared" ref="J21" si="21">SUM(J19:J20)</f>
        <v>2418</v>
      </c>
      <c r="K21" s="51">
        <f t="shared" ref="K21" si="22">SUM(K19:K20)</f>
        <v>2426</v>
      </c>
    </row>
    <row r="22" spans="1:11" ht="18" customHeight="1" x14ac:dyDescent="0.3">
      <c r="A22" s="47" t="s">
        <v>113</v>
      </c>
      <c r="B22" s="3">
        <f t="shared" ref="B22:I22" si="23">B19/B21</f>
        <v>0.57874396135265704</v>
      </c>
      <c r="C22" s="3">
        <f t="shared" si="23"/>
        <v>0.58234758871701542</v>
      </c>
      <c r="D22" s="3">
        <f t="shared" si="23"/>
        <v>0.59319845027981055</v>
      </c>
      <c r="E22" s="3">
        <f t="shared" si="23"/>
        <v>0.60373443983402486</v>
      </c>
      <c r="F22" s="3">
        <f t="shared" si="23"/>
        <v>0.61544748671843075</v>
      </c>
      <c r="G22" s="3">
        <f t="shared" si="23"/>
        <v>0.62182843334675797</v>
      </c>
      <c r="H22" s="3">
        <f t="shared" si="23"/>
        <v>0.63509060955518948</v>
      </c>
      <c r="I22" s="3">
        <f t="shared" si="23"/>
        <v>0.64110045852438513</v>
      </c>
      <c r="J22" s="48">
        <f t="shared" ref="J22:K22" si="24">J19/J21</f>
        <v>0.64516129032258063</v>
      </c>
      <c r="K22" s="48">
        <f t="shared" si="24"/>
        <v>0.640560593569662</v>
      </c>
    </row>
    <row r="23" spans="1:11" ht="18" customHeight="1" x14ac:dyDescent="0.3">
      <c r="A23" s="30" t="s">
        <v>115</v>
      </c>
      <c r="B23" s="4">
        <f t="shared" ref="B23:I23" si="25">B20/B21</f>
        <v>0.42125603864734301</v>
      </c>
      <c r="C23" s="4">
        <f t="shared" si="25"/>
        <v>0.41765241128298453</v>
      </c>
      <c r="D23" s="4">
        <f t="shared" si="25"/>
        <v>0.40680154972018939</v>
      </c>
      <c r="E23" s="4">
        <f t="shared" si="25"/>
        <v>0.39626556016597508</v>
      </c>
      <c r="F23" s="4">
        <f t="shared" si="25"/>
        <v>0.38455251328156925</v>
      </c>
      <c r="G23" s="4">
        <f t="shared" si="25"/>
        <v>0.37817156665324203</v>
      </c>
      <c r="H23" s="4">
        <f t="shared" si="25"/>
        <v>0.36490939044481052</v>
      </c>
      <c r="I23" s="4">
        <f t="shared" si="25"/>
        <v>0.35889954147561481</v>
      </c>
      <c r="J23" s="49">
        <f t="shared" ref="J23:K23" si="26">J20/J21</f>
        <v>0.35483870967741937</v>
      </c>
      <c r="K23" s="49">
        <f t="shared" si="26"/>
        <v>0.359439406430338</v>
      </c>
    </row>
    <row r="24" spans="1:11" ht="18" customHeight="1" x14ac:dyDescent="0.3">
      <c r="A24" s="68" t="s">
        <v>116</v>
      </c>
      <c r="B24" s="17">
        <v>395</v>
      </c>
      <c r="C24" s="17">
        <v>387</v>
      </c>
      <c r="D24" s="17">
        <v>388</v>
      </c>
      <c r="E24" s="18">
        <v>393</v>
      </c>
      <c r="F24" s="18">
        <v>417</v>
      </c>
      <c r="G24" s="18">
        <v>411</v>
      </c>
      <c r="H24" s="18">
        <v>417</v>
      </c>
      <c r="I24" s="18">
        <v>421</v>
      </c>
      <c r="J24" s="50">
        <v>437</v>
      </c>
      <c r="K24" s="50">
        <v>449</v>
      </c>
    </row>
    <row r="25" spans="1:11" ht="18" customHeight="1" x14ac:dyDescent="0.3">
      <c r="A25" s="68" t="s">
        <v>117</v>
      </c>
      <c r="B25" s="17">
        <v>48</v>
      </c>
      <c r="C25" s="17">
        <v>43</v>
      </c>
      <c r="D25" s="17">
        <v>52</v>
      </c>
      <c r="E25" s="18">
        <v>64</v>
      </c>
      <c r="F25" s="18">
        <v>68</v>
      </c>
      <c r="G25" s="18">
        <v>79</v>
      </c>
      <c r="H25" s="18">
        <v>83</v>
      </c>
      <c r="I25" s="18">
        <v>75</v>
      </c>
      <c r="J25" s="50">
        <v>74</v>
      </c>
      <c r="K25" s="50">
        <v>63</v>
      </c>
    </row>
    <row r="26" spans="1:11" ht="18" customHeight="1" x14ac:dyDescent="0.3">
      <c r="A26" s="68" t="s">
        <v>118</v>
      </c>
      <c r="B26" s="17">
        <v>443</v>
      </c>
      <c r="C26" s="17">
        <f>SUM(C24:C25)</f>
        <v>430</v>
      </c>
      <c r="D26" s="17">
        <f>SUM(D24:D25)</f>
        <v>440</v>
      </c>
      <c r="E26" s="18">
        <f>SUM(E24:E25)</f>
        <v>457</v>
      </c>
      <c r="F26" s="18">
        <v>485</v>
      </c>
      <c r="G26" s="19">
        <f>SUM(G24:G25)</f>
        <v>490</v>
      </c>
      <c r="H26" s="19">
        <f>SUM(H24:H25)</f>
        <v>500</v>
      </c>
      <c r="I26" s="19">
        <f>SUM(I24:I25)</f>
        <v>496</v>
      </c>
      <c r="J26" s="19">
        <f>SUM(J24:J25)</f>
        <v>511</v>
      </c>
      <c r="K26" s="51">
        <f t="shared" ref="K26" si="27">SUM(K24:K25)</f>
        <v>512</v>
      </c>
    </row>
    <row r="27" spans="1:11" ht="18" customHeight="1" x14ac:dyDescent="0.3">
      <c r="A27" s="47" t="s">
        <v>119</v>
      </c>
      <c r="B27" s="3">
        <f t="shared" ref="B27:I27" si="28">B24/B26</f>
        <v>0.89164785553047399</v>
      </c>
      <c r="C27" s="3">
        <f t="shared" si="28"/>
        <v>0.9</v>
      </c>
      <c r="D27" s="3">
        <f t="shared" si="28"/>
        <v>0.88181818181818183</v>
      </c>
      <c r="E27" s="3">
        <f t="shared" si="28"/>
        <v>0.85995623632385121</v>
      </c>
      <c r="F27" s="3">
        <f t="shared" si="28"/>
        <v>0.85979381443298974</v>
      </c>
      <c r="G27" s="3">
        <f t="shared" si="28"/>
        <v>0.83877551020408159</v>
      </c>
      <c r="H27" s="3">
        <f t="shared" si="28"/>
        <v>0.83399999999999996</v>
      </c>
      <c r="I27" s="3">
        <f t="shared" si="28"/>
        <v>0.84879032258064513</v>
      </c>
      <c r="J27" s="48">
        <f t="shared" ref="J27:K27" si="29">J24/J26</f>
        <v>0.85518590998043054</v>
      </c>
      <c r="K27" s="48">
        <f t="shared" si="29"/>
        <v>0.876953125</v>
      </c>
    </row>
    <row r="28" spans="1:11" ht="18" customHeight="1" x14ac:dyDescent="0.3">
      <c r="A28" s="30" t="s">
        <v>120</v>
      </c>
      <c r="B28" s="4">
        <f t="shared" ref="B28:I28" si="30">B25/B26</f>
        <v>0.10835214446952596</v>
      </c>
      <c r="C28" s="4">
        <f t="shared" si="30"/>
        <v>0.1</v>
      </c>
      <c r="D28" s="4">
        <f t="shared" si="30"/>
        <v>0.11818181818181818</v>
      </c>
      <c r="E28" s="4">
        <f t="shared" si="30"/>
        <v>0.14004376367614879</v>
      </c>
      <c r="F28" s="4">
        <f t="shared" si="30"/>
        <v>0.14020618556701031</v>
      </c>
      <c r="G28" s="4">
        <f t="shared" si="30"/>
        <v>0.16122448979591836</v>
      </c>
      <c r="H28" s="4">
        <f t="shared" si="30"/>
        <v>0.16600000000000001</v>
      </c>
      <c r="I28" s="4">
        <f t="shared" si="30"/>
        <v>0.15120967741935484</v>
      </c>
      <c r="J28" s="49">
        <f t="shared" ref="J28:K28" si="31">J25/J26</f>
        <v>0.14481409001956946</v>
      </c>
      <c r="K28" s="49">
        <f t="shared" si="31"/>
        <v>0.123046875</v>
      </c>
    </row>
    <row r="29" spans="1:11" ht="18" customHeight="1" x14ac:dyDescent="0.3">
      <c r="A29" s="68" t="s">
        <v>121</v>
      </c>
      <c r="B29" s="20">
        <v>5766</v>
      </c>
      <c r="C29" s="20">
        <v>5761</v>
      </c>
      <c r="D29" s="20">
        <v>5693</v>
      </c>
      <c r="E29" s="19">
        <v>5697</v>
      </c>
      <c r="F29" s="19">
        <v>5978</v>
      </c>
      <c r="G29" s="19">
        <v>5922</v>
      </c>
      <c r="H29" s="19">
        <v>5855</v>
      </c>
      <c r="I29" s="19">
        <v>5976</v>
      </c>
      <c r="J29" s="51">
        <v>6039</v>
      </c>
      <c r="K29" s="51">
        <v>5962</v>
      </c>
    </row>
    <row r="30" spans="1:11" ht="18" customHeight="1" x14ac:dyDescent="0.3">
      <c r="A30" s="68" t="s">
        <v>122</v>
      </c>
      <c r="B30" s="20">
        <v>2897</v>
      </c>
      <c r="C30" s="20">
        <v>2853</v>
      </c>
      <c r="D30" s="20">
        <v>2820</v>
      </c>
      <c r="E30" s="19">
        <v>2815</v>
      </c>
      <c r="F30" s="19">
        <v>2853</v>
      </c>
      <c r="G30" s="19">
        <v>2811</v>
      </c>
      <c r="H30" s="19">
        <v>2735</v>
      </c>
      <c r="I30" s="19">
        <v>2717</v>
      </c>
      <c r="J30" s="51">
        <v>2678</v>
      </c>
      <c r="K30" s="51">
        <v>2625</v>
      </c>
    </row>
    <row r="31" spans="1:11" ht="18" customHeight="1" x14ac:dyDescent="0.3">
      <c r="A31" s="68" t="s">
        <v>123</v>
      </c>
      <c r="B31" s="20">
        <v>8663</v>
      </c>
      <c r="C31" s="20">
        <f t="shared" ref="C31:I31" si="32">SUM(C29:C30)</f>
        <v>8614</v>
      </c>
      <c r="D31" s="20">
        <f t="shared" si="32"/>
        <v>8513</v>
      </c>
      <c r="E31" s="19">
        <f t="shared" si="32"/>
        <v>8512</v>
      </c>
      <c r="F31" s="19">
        <f t="shared" si="32"/>
        <v>8831</v>
      </c>
      <c r="G31" s="19">
        <f t="shared" si="32"/>
        <v>8733</v>
      </c>
      <c r="H31" s="19">
        <f t="shared" si="32"/>
        <v>8590</v>
      </c>
      <c r="I31" s="19">
        <f t="shared" si="32"/>
        <v>8693</v>
      </c>
      <c r="J31" s="51">
        <f t="shared" ref="J31" si="33">SUM(J29:J30)</f>
        <v>8717</v>
      </c>
      <c r="K31" s="51">
        <f t="shared" ref="K31" si="34">SUM(K29:K30)</f>
        <v>8587</v>
      </c>
    </row>
    <row r="32" spans="1:11" ht="18" customHeight="1" x14ac:dyDescent="0.3">
      <c r="A32" s="47" t="s">
        <v>124</v>
      </c>
      <c r="B32" s="3">
        <f t="shared" ref="B32:I32" si="35">B29/B31</f>
        <v>0.66558928777559734</v>
      </c>
      <c r="C32" s="3">
        <f t="shared" si="35"/>
        <v>0.66879498490828881</v>
      </c>
      <c r="D32" s="3">
        <f t="shared" si="35"/>
        <v>0.66874192411605782</v>
      </c>
      <c r="E32" s="3">
        <f t="shared" si="35"/>
        <v>0.66929041353383456</v>
      </c>
      <c r="F32" s="3">
        <f t="shared" si="35"/>
        <v>0.67693352961159547</v>
      </c>
      <c r="G32" s="3">
        <f t="shared" si="35"/>
        <v>0.67811748540020611</v>
      </c>
      <c r="H32" s="3">
        <f t="shared" si="35"/>
        <v>0.68160651920838189</v>
      </c>
      <c r="I32" s="3">
        <f t="shared" si="35"/>
        <v>0.68744967215000574</v>
      </c>
      <c r="J32" s="48">
        <f t="shared" ref="J32:K32" si="36">J29/J31</f>
        <v>0.69278421475278196</v>
      </c>
      <c r="K32" s="48">
        <f t="shared" si="36"/>
        <v>0.69430534528939092</v>
      </c>
    </row>
    <row r="33" spans="1:11" ht="18" customHeight="1" x14ac:dyDescent="0.3">
      <c r="A33" s="30" t="s">
        <v>125</v>
      </c>
      <c r="B33" s="4">
        <f t="shared" ref="B33:I33" si="37">B30/B31</f>
        <v>0.33441071222440261</v>
      </c>
      <c r="C33" s="4">
        <f t="shared" si="37"/>
        <v>0.33120501509171119</v>
      </c>
      <c r="D33" s="4">
        <f t="shared" si="37"/>
        <v>0.33125807588394218</v>
      </c>
      <c r="E33" s="4">
        <f t="shared" si="37"/>
        <v>0.33070958646616544</v>
      </c>
      <c r="F33" s="4">
        <f t="shared" si="37"/>
        <v>0.32306647038840447</v>
      </c>
      <c r="G33" s="4">
        <f t="shared" si="37"/>
        <v>0.32188251459979389</v>
      </c>
      <c r="H33" s="4">
        <f t="shared" si="37"/>
        <v>0.31839348079161817</v>
      </c>
      <c r="I33" s="4">
        <f t="shared" si="37"/>
        <v>0.31255032784999426</v>
      </c>
      <c r="J33" s="49">
        <f t="shared" ref="J33:K33" si="38">J30/J31</f>
        <v>0.3072157852472181</v>
      </c>
      <c r="K33" s="49">
        <f t="shared" si="38"/>
        <v>0.30569465471060908</v>
      </c>
    </row>
    <row r="34" spans="1:11" ht="18" customHeight="1" x14ac:dyDescent="0.3">
      <c r="A34" s="68" t="s">
        <v>126</v>
      </c>
      <c r="B34" s="20">
        <v>1414</v>
      </c>
      <c r="C34" s="20">
        <v>1487</v>
      </c>
      <c r="D34" s="20">
        <v>1644</v>
      </c>
      <c r="E34" s="19">
        <v>1729</v>
      </c>
      <c r="F34" s="19">
        <v>1823</v>
      </c>
      <c r="G34" s="19">
        <v>1908</v>
      </c>
      <c r="H34" s="19">
        <v>1916</v>
      </c>
      <c r="I34" s="19">
        <v>2010</v>
      </c>
      <c r="J34" s="51">
        <v>2065</v>
      </c>
      <c r="K34" s="51">
        <v>2136</v>
      </c>
    </row>
    <row r="35" spans="1:11" ht="18" customHeight="1" x14ac:dyDescent="0.3">
      <c r="A35" s="68" t="s">
        <v>127</v>
      </c>
      <c r="B35" s="20">
        <v>1315</v>
      </c>
      <c r="C35" s="20">
        <v>1339</v>
      </c>
      <c r="D35" s="20">
        <v>1375</v>
      </c>
      <c r="E35" s="19">
        <v>1430</v>
      </c>
      <c r="F35" s="19">
        <v>1562</v>
      </c>
      <c r="G35" s="19">
        <v>1510</v>
      </c>
      <c r="H35" s="19">
        <v>1461</v>
      </c>
      <c r="I35" s="19">
        <v>1510</v>
      </c>
      <c r="J35" s="51">
        <v>1600</v>
      </c>
      <c r="K35" s="51">
        <v>1606</v>
      </c>
    </row>
    <row r="36" spans="1:11" ht="18" customHeight="1" x14ac:dyDescent="0.3">
      <c r="A36" s="68" t="s">
        <v>128</v>
      </c>
      <c r="B36" s="20">
        <v>2729</v>
      </c>
      <c r="C36" s="20">
        <f t="shared" ref="C36:I36" si="39">SUM(C34:C35)</f>
        <v>2826</v>
      </c>
      <c r="D36" s="20">
        <f t="shared" si="39"/>
        <v>3019</v>
      </c>
      <c r="E36" s="19">
        <f t="shared" si="39"/>
        <v>3159</v>
      </c>
      <c r="F36" s="19">
        <f t="shared" si="39"/>
        <v>3385</v>
      </c>
      <c r="G36" s="19">
        <f t="shared" si="39"/>
        <v>3418</v>
      </c>
      <c r="H36" s="19">
        <f t="shared" si="39"/>
        <v>3377</v>
      </c>
      <c r="I36" s="19">
        <f t="shared" si="39"/>
        <v>3520</v>
      </c>
      <c r="J36" s="51">
        <f t="shared" ref="J36" si="40">SUM(J34:J35)</f>
        <v>3665</v>
      </c>
      <c r="K36" s="51">
        <f t="shared" ref="K36" si="41">SUM(K34:K35)</f>
        <v>3742</v>
      </c>
    </row>
    <row r="37" spans="1:11" ht="18" customHeight="1" x14ac:dyDescent="0.3">
      <c r="A37" s="47" t="s">
        <v>129</v>
      </c>
      <c r="B37" s="3">
        <f t="shared" ref="B37:I37" si="42">B34/B36</f>
        <v>0.51813851227555885</v>
      </c>
      <c r="C37" s="3">
        <f t="shared" si="42"/>
        <v>0.52618542108987965</v>
      </c>
      <c r="D37" s="3">
        <f t="shared" si="42"/>
        <v>0.54455117588605495</v>
      </c>
      <c r="E37" s="3">
        <f t="shared" si="42"/>
        <v>0.54732510288065839</v>
      </c>
      <c r="F37" s="3">
        <f t="shared" si="42"/>
        <v>0.5385524372230428</v>
      </c>
      <c r="G37" s="3">
        <f t="shared" si="42"/>
        <v>0.55822118197776482</v>
      </c>
      <c r="H37" s="3">
        <f t="shared" si="42"/>
        <v>0.56736748593426123</v>
      </c>
      <c r="I37" s="3">
        <f t="shared" si="42"/>
        <v>0.57102272727272729</v>
      </c>
      <c r="J37" s="48">
        <f t="shared" ref="J37:K37" si="43">J34/J36</f>
        <v>0.56343792633015011</v>
      </c>
      <c r="K37" s="48">
        <f t="shared" si="43"/>
        <v>0.57081774452164613</v>
      </c>
    </row>
    <row r="38" spans="1:11" ht="18" customHeight="1" x14ac:dyDescent="0.3">
      <c r="A38" s="30" t="s">
        <v>130</v>
      </c>
      <c r="B38" s="4">
        <f t="shared" ref="B38:I38" si="44">B35/B36</f>
        <v>0.48186148772444121</v>
      </c>
      <c r="C38" s="4">
        <f t="shared" si="44"/>
        <v>0.4738145789101203</v>
      </c>
      <c r="D38" s="4">
        <f t="shared" si="44"/>
        <v>0.45544882411394499</v>
      </c>
      <c r="E38" s="4">
        <f t="shared" si="44"/>
        <v>0.45267489711934156</v>
      </c>
      <c r="F38" s="4">
        <f t="shared" si="44"/>
        <v>0.46144756277695714</v>
      </c>
      <c r="G38" s="4">
        <f t="shared" si="44"/>
        <v>0.44177881802223523</v>
      </c>
      <c r="H38" s="4">
        <f t="shared" si="44"/>
        <v>0.43263251406573883</v>
      </c>
      <c r="I38" s="4">
        <f t="shared" si="44"/>
        <v>0.42897727272727271</v>
      </c>
      <c r="J38" s="49">
        <f t="shared" ref="J38:K38" si="45">J35/J36</f>
        <v>0.43656207366984995</v>
      </c>
      <c r="K38" s="49">
        <f t="shared" si="45"/>
        <v>0.42918225547835381</v>
      </c>
    </row>
    <row r="39" spans="1:11" ht="18" customHeight="1" x14ac:dyDescent="0.3">
      <c r="A39" s="68" t="s">
        <v>131</v>
      </c>
      <c r="B39" s="20">
        <v>11672</v>
      </c>
      <c r="C39" s="20">
        <f t="shared" ref="C39:I41" si="46">SUM(C4+C9+C14+C19+C24+C29+C34)</f>
        <v>11764</v>
      </c>
      <c r="D39" s="20">
        <f t="shared" si="46"/>
        <v>11955</v>
      </c>
      <c r="E39" s="19">
        <f t="shared" si="46"/>
        <v>12218</v>
      </c>
      <c r="F39" s="19">
        <f t="shared" si="46"/>
        <v>12942</v>
      </c>
      <c r="G39" s="19">
        <f t="shared" si="46"/>
        <v>13226</v>
      </c>
      <c r="H39" s="19">
        <f t="shared" si="46"/>
        <v>13203</v>
      </c>
      <c r="I39" s="19">
        <f t="shared" si="46"/>
        <v>13439</v>
      </c>
      <c r="J39" s="51">
        <f t="shared" ref="J39:K39" si="47">SUM(J4+J9+J14+J19+J24+J29+J34)</f>
        <v>13706</v>
      </c>
      <c r="K39" s="51">
        <f t="shared" si="47"/>
        <v>13780</v>
      </c>
    </row>
    <row r="40" spans="1:11" ht="18" customHeight="1" x14ac:dyDescent="0.3">
      <c r="A40" s="68" t="s">
        <v>132</v>
      </c>
      <c r="B40" s="20">
        <v>8577</v>
      </c>
      <c r="C40" s="20">
        <f t="shared" si="46"/>
        <v>8584</v>
      </c>
      <c r="D40" s="20">
        <f t="shared" si="46"/>
        <v>8579</v>
      </c>
      <c r="E40" s="19">
        <f t="shared" si="46"/>
        <v>8703</v>
      </c>
      <c r="F40" s="19">
        <f t="shared" si="46"/>
        <v>9089</v>
      </c>
      <c r="G40" s="19">
        <f t="shared" si="46"/>
        <v>9236</v>
      </c>
      <c r="H40" s="19">
        <f t="shared" si="46"/>
        <v>9074</v>
      </c>
      <c r="I40" s="19">
        <f t="shared" si="46"/>
        <v>9076</v>
      </c>
      <c r="J40" s="51">
        <f t="shared" ref="J40:K40" si="48">SUM(J5+J10+J15+J20+J25+J30+J35)</f>
        <v>9337</v>
      </c>
      <c r="K40" s="51">
        <f t="shared" si="48"/>
        <v>9439</v>
      </c>
    </row>
    <row r="41" spans="1:11" ht="18" customHeight="1" x14ac:dyDescent="0.3">
      <c r="A41" s="68" t="s">
        <v>133</v>
      </c>
      <c r="B41" s="20">
        <v>20249</v>
      </c>
      <c r="C41" s="20">
        <f t="shared" si="46"/>
        <v>20348</v>
      </c>
      <c r="D41" s="20">
        <f t="shared" si="46"/>
        <v>20534</v>
      </c>
      <c r="E41" s="19">
        <f t="shared" si="46"/>
        <v>20921</v>
      </c>
      <c r="F41" s="19">
        <f t="shared" si="46"/>
        <v>22031</v>
      </c>
      <c r="G41" s="19">
        <f t="shared" si="46"/>
        <v>22462</v>
      </c>
      <c r="H41" s="19">
        <f t="shared" si="46"/>
        <v>22277</v>
      </c>
      <c r="I41" s="19">
        <f t="shared" si="46"/>
        <v>22515</v>
      </c>
      <c r="J41" s="51">
        <f t="shared" ref="J41:K41" si="49">SUM(J6+J11+J16+J21+J26+J31+J36)</f>
        <v>23043</v>
      </c>
      <c r="K41" s="51">
        <f t="shared" si="49"/>
        <v>23219</v>
      </c>
    </row>
    <row r="42" spans="1:11" ht="18" customHeight="1" x14ac:dyDescent="0.3">
      <c r="A42" s="47" t="s">
        <v>134</v>
      </c>
      <c r="B42" s="3">
        <f t="shared" ref="B42:I42" si="50">B39/B41</f>
        <v>0.57642352708775746</v>
      </c>
      <c r="C42" s="3">
        <f t="shared" si="50"/>
        <v>0.57814035777471984</v>
      </c>
      <c r="D42" s="3">
        <f t="shared" si="50"/>
        <v>0.58220512321028539</v>
      </c>
      <c r="E42" s="3">
        <f t="shared" si="50"/>
        <v>0.58400650064528459</v>
      </c>
      <c r="F42" s="3">
        <f t="shared" si="50"/>
        <v>0.58744496391448409</v>
      </c>
      <c r="G42" s="3">
        <f t="shared" si="50"/>
        <v>0.58881666815065448</v>
      </c>
      <c r="H42" s="3">
        <f t="shared" si="50"/>
        <v>0.5926740584459308</v>
      </c>
      <c r="I42" s="3">
        <f t="shared" si="50"/>
        <v>0.59689096158116806</v>
      </c>
      <c r="J42" s="48">
        <f t="shared" ref="J42:K42" si="51">J39/J41</f>
        <v>0.59480102417219982</v>
      </c>
      <c r="K42" s="48">
        <f t="shared" si="51"/>
        <v>0.59347947801369572</v>
      </c>
    </row>
    <row r="43" spans="1:11" ht="18" customHeight="1" x14ac:dyDescent="0.3">
      <c r="A43" s="30" t="s">
        <v>135</v>
      </c>
      <c r="B43" s="4">
        <f t="shared" ref="B43:I43" si="52">B40/B41</f>
        <v>0.4235764729122426</v>
      </c>
      <c r="C43" s="4">
        <f t="shared" si="52"/>
        <v>0.42185964222528011</v>
      </c>
      <c r="D43" s="4">
        <f t="shared" si="52"/>
        <v>0.41779487678971461</v>
      </c>
      <c r="E43" s="4">
        <f t="shared" si="52"/>
        <v>0.41599349935471536</v>
      </c>
      <c r="F43" s="4">
        <f t="shared" si="52"/>
        <v>0.41255503608551586</v>
      </c>
      <c r="G43" s="4">
        <f t="shared" si="52"/>
        <v>0.41118333184934558</v>
      </c>
      <c r="H43" s="4">
        <f t="shared" si="52"/>
        <v>0.4073259415540692</v>
      </c>
      <c r="I43" s="4">
        <f t="shared" si="52"/>
        <v>0.40310903841883189</v>
      </c>
      <c r="J43" s="49">
        <f t="shared" ref="J43:K43" si="53">J40/J41</f>
        <v>0.40519897582780018</v>
      </c>
      <c r="K43" s="49">
        <f t="shared" si="53"/>
        <v>0.40652052198630434</v>
      </c>
    </row>
    <row r="44" spans="1:11" ht="14.5" x14ac:dyDescent="0.35">
      <c r="A44" s="8"/>
    </row>
    <row r="45" spans="1:11" s="8" customFormat="1" ht="16" customHeight="1" x14ac:dyDescent="0.35">
      <c r="A45" s="9" t="s">
        <v>8</v>
      </c>
    </row>
    <row r="46" spans="1:11" s="8" customFormat="1" ht="14.5" x14ac:dyDescent="0.35">
      <c r="A46" s="8" t="s">
        <v>10</v>
      </c>
    </row>
    <row r="47" spans="1:11" ht="14.5" x14ac:dyDescent="0.35">
      <c r="A47" s="8"/>
    </row>
    <row r="48" spans="1:11" ht="14.5" x14ac:dyDescent="0.35">
      <c r="A48" s="8"/>
    </row>
  </sheetData>
  <phoneticPr fontId="28" type="noConversion"/>
  <pageMargins left="0.75" right="0.75" top="1" bottom="1" header="0.51180555555555496" footer="0.51180555555555496"/>
  <pageSetup paperSize="9" scale="62" firstPageNumber="0" orientation="portrait" r:id="rId1"/>
  <tableParts count="1">
    <tablePart r:id="rId2"/>
  </tablePart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48"/>
  <sheetViews>
    <sheetView zoomScaleNormal="100" workbookViewId="0"/>
  </sheetViews>
  <sheetFormatPr baseColWidth="10" defaultColWidth="8.83203125" defaultRowHeight="13" x14ac:dyDescent="0.3"/>
  <cols>
    <col min="1" max="1" width="16.58203125" style="7" customWidth="1"/>
    <col min="2" max="4" width="10.58203125" style="15" customWidth="1"/>
    <col min="5" max="9" width="10.58203125" style="16" customWidth="1"/>
    <col min="10" max="11" width="10.58203125" style="15" customWidth="1"/>
    <col min="12" max="1017" width="10.5" style="15" customWidth="1"/>
    <col min="1018" max="16384" width="8.83203125" style="15"/>
  </cols>
  <sheetData>
    <row r="1" spans="1:11" s="11" customFormat="1" ht="30.65" customHeight="1" x14ac:dyDescent="0.35">
      <c r="A1" s="10" t="s">
        <v>393</v>
      </c>
    </row>
    <row r="2" spans="1:11" s="5" customFormat="1" ht="23.5" customHeight="1" x14ac:dyDescent="0.35">
      <c r="A2" s="5" t="s">
        <v>11</v>
      </c>
    </row>
    <row r="3" spans="1:11" s="6" customFormat="1" ht="18" customHeight="1" x14ac:dyDescent="0.3">
      <c r="A3" s="69" t="s">
        <v>99</v>
      </c>
      <c r="B3" s="70" t="s">
        <v>38</v>
      </c>
      <c r="C3" s="70" t="s">
        <v>39</v>
      </c>
      <c r="D3" s="70" t="s">
        <v>40</v>
      </c>
      <c r="E3" s="70" t="s">
        <v>41</v>
      </c>
      <c r="F3" s="70" t="s">
        <v>42</v>
      </c>
      <c r="G3" s="70" t="s">
        <v>43</v>
      </c>
      <c r="H3" s="70" t="s">
        <v>44</v>
      </c>
      <c r="I3" s="70" t="s">
        <v>45</v>
      </c>
      <c r="J3" s="71" t="s">
        <v>46</v>
      </c>
      <c r="K3" s="71" t="s">
        <v>389</v>
      </c>
    </row>
    <row r="4" spans="1:11" ht="18" customHeight="1" x14ac:dyDescent="0.3">
      <c r="A4" s="68" t="s">
        <v>95</v>
      </c>
      <c r="B4" s="17">
        <v>38</v>
      </c>
      <c r="C4" s="17">
        <v>28</v>
      </c>
      <c r="D4" s="17">
        <v>25</v>
      </c>
      <c r="E4" s="18">
        <v>38</v>
      </c>
      <c r="F4" s="18">
        <v>29</v>
      </c>
      <c r="G4" s="18">
        <v>37</v>
      </c>
      <c r="H4" s="18">
        <v>27</v>
      </c>
      <c r="I4" s="18">
        <v>21</v>
      </c>
      <c r="J4" s="52">
        <v>33</v>
      </c>
      <c r="K4" s="52">
        <v>20</v>
      </c>
    </row>
    <row r="5" spans="1:11" ht="18" customHeight="1" x14ac:dyDescent="0.3">
      <c r="A5" s="68" t="s">
        <v>98</v>
      </c>
      <c r="B5" s="17">
        <v>14</v>
      </c>
      <c r="C5" s="17">
        <v>12</v>
      </c>
      <c r="D5" s="17">
        <v>15</v>
      </c>
      <c r="E5" s="18">
        <v>16</v>
      </c>
      <c r="F5" s="18">
        <v>17</v>
      </c>
      <c r="G5" s="18">
        <v>14</v>
      </c>
      <c r="H5" s="18">
        <v>9</v>
      </c>
      <c r="I5" s="18">
        <v>9</v>
      </c>
      <c r="J5" s="52">
        <v>15</v>
      </c>
      <c r="K5" s="52">
        <v>10</v>
      </c>
    </row>
    <row r="6" spans="1:11" ht="18" customHeight="1" x14ac:dyDescent="0.3">
      <c r="A6" s="68" t="s">
        <v>96</v>
      </c>
      <c r="B6" s="17">
        <f t="shared" ref="B6" si="0">SUM(B4:B5)</f>
        <v>52</v>
      </c>
      <c r="C6" s="17">
        <f t="shared" ref="C6" si="1">SUM(C4:C5)</f>
        <v>40</v>
      </c>
      <c r="D6" s="17">
        <f t="shared" ref="D6" si="2">SUM(D4:D5)</f>
        <v>40</v>
      </c>
      <c r="E6" s="17">
        <f t="shared" ref="E6" si="3">SUM(E4:E5)</f>
        <v>54</v>
      </c>
      <c r="F6" s="17">
        <f t="shared" ref="F6" si="4">SUM(F4:F5)</f>
        <v>46</v>
      </c>
      <c r="G6" s="17">
        <f t="shared" ref="G6" si="5">SUM(G4:G5)</f>
        <v>51</v>
      </c>
      <c r="H6" s="17">
        <f t="shared" ref="H6" si="6">SUM(H4:H5)</f>
        <v>36</v>
      </c>
      <c r="I6" s="17">
        <f t="shared" ref="I6" si="7">SUM(I4:I5)</f>
        <v>30</v>
      </c>
      <c r="J6" s="52">
        <f t="shared" ref="J6:K6" si="8">SUM(J4:J5)</f>
        <v>48</v>
      </c>
      <c r="K6" s="52">
        <f t="shared" si="8"/>
        <v>30</v>
      </c>
    </row>
    <row r="7" spans="1:11" ht="18" customHeight="1" x14ac:dyDescent="0.3">
      <c r="A7" s="47" t="s">
        <v>97</v>
      </c>
      <c r="B7" s="21">
        <f t="shared" ref="B7:I7" si="9">B4/B6</f>
        <v>0.73076923076923073</v>
      </c>
      <c r="C7" s="21">
        <f t="shared" si="9"/>
        <v>0.7</v>
      </c>
      <c r="D7" s="21">
        <f t="shared" si="9"/>
        <v>0.625</v>
      </c>
      <c r="E7" s="21">
        <f t="shared" si="9"/>
        <v>0.70370370370370372</v>
      </c>
      <c r="F7" s="21">
        <f t="shared" si="9"/>
        <v>0.63043478260869568</v>
      </c>
      <c r="G7" s="21">
        <f t="shared" si="9"/>
        <v>0.72549019607843135</v>
      </c>
      <c r="H7" s="21">
        <f t="shared" si="9"/>
        <v>0.75</v>
      </c>
      <c r="I7" s="21">
        <f t="shared" si="9"/>
        <v>0.7</v>
      </c>
      <c r="J7" s="53">
        <f t="shared" ref="J7:K7" si="10">J4/J6</f>
        <v>0.6875</v>
      </c>
      <c r="K7" s="53">
        <f t="shared" si="10"/>
        <v>0.66666666666666663</v>
      </c>
    </row>
    <row r="8" spans="1:11" ht="18" customHeight="1" x14ac:dyDescent="0.3">
      <c r="A8" s="30" t="s">
        <v>100</v>
      </c>
      <c r="B8" s="4">
        <f t="shared" ref="B8:I8" si="11">B5/B6</f>
        <v>0.26923076923076922</v>
      </c>
      <c r="C8" s="4">
        <f t="shared" si="11"/>
        <v>0.3</v>
      </c>
      <c r="D8" s="4">
        <f t="shared" si="11"/>
        <v>0.375</v>
      </c>
      <c r="E8" s="4">
        <f t="shared" si="11"/>
        <v>0.29629629629629628</v>
      </c>
      <c r="F8" s="4">
        <f t="shared" si="11"/>
        <v>0.36956521739130432</v>
      </c>
      <c r="G8" s="4">
        <f t="shared" si="11"/>
        <v>0.27450980392156865</v>
      </c>
      <c r="H8" s="4">
        <f t="shared" si="11"/>
        <v>0.25</v>
      </c>
      <c r="I8" s="4">
        <f t="shared" si="11"/>
        <v>0.3</v>
      </c>
      <c r="J8" s="49">
        <f t="shared" ref="J8:K8" si="12">J5/J6</f>
        <v>0.3125</v>
      </c>
      <c r="K8" s="49">
        <f t="shared" si="12"/>
        <v>0.33333333333333331</v>
      </c>
    </row>
    <row r="9" spans="1:11" ht="18" customHeight="1" x14ac:dyDescent="0.3">
      <c r="A9" s="68" t="s">
        <v>101</v>
      </c>
      <c r="B9" s="17">
        <v>481</v>
      </c>
      <c r="C9" s="17">
        <v>410</v>
      </c>
      <c r="D9" s="17">
        <v>399</v>
      </c>
      <c r="E9" s="18">
        <v>377</v>
      </c>
      <c r="F9" s="18">
        <v>370</v>
      </c>
      <c r="G9" s="18">
        <v>395</v>
      </c>
      <c r="H9" s="18">
        <v>446</v>
      </c>
      <c r="I9" s="18">
        <v>508</v>
      </c>
      <c r="J9" s="52">
        <v>526</v>
      </c>
      <c r="K9" s="52">
        <v>510</v>
      </c>
    </row>
    <row r="10" spans="1:11" ht="18" customHeight="1" x14ac:dyDescent="0.3">
      <c r="A10" s="68" t="s">
        <v>105</v>
      </c>
      <c r="B10" s="17">
        <v>305</v>
      </c>
      <c r="C10" s="17">
        <v>266</v>
      </c>
      <c r="D10" s="17">
        <v>240</v>
      </c>
      <c r="E10" s="18">
        <v>235</v>
      </c>
      <c r="F10" s="18">
        <v>243</v>
      </c>
      <c r="G10" s="18">
        <v>252</v>
      </c>
      <c r="H10" s="18">
        <v>313</v>
      </c>
      <c r="I10" s="18">
        <v>275</v>
      </c>
      <c r="J10" s="52">
        <v>297</v>
      </c>
      <c r="K10" s="52">
        <v>305</v>
      </c>
    </row>
    <row r="11" spans="1:11" ht="18" customHeight="1" x14ac:dyDescent="0.3">
      <c r="A11" s="68" t="s">
        <v>102</v>
      </c>
      <c r="B11" s="17">
        <f t="shared" ref="B11" si="13">SUM(B9:B10)</f>
        <v>786</v>
      </c>
      <c r="C11" s="17">
        <f t="shared" ref="C11" si="14">SUM(C9:C10)</f>
        <v>676</v>
      </c>
      <c r="D11" s="17">
        <f t="shared" ref="D11" si="15">SUM(D9:D10)</f>
        <v>639</v>
      </c>
      <c r="E11" s="17">
        <f t="shared" ref="E11" si="16">SUM(E9:E10)</f>
        <v>612</v>
      </c>
      <c r="F11" s="17">
        <f t="shared" ref="F11" si="17">SUM(F9:F10)</f>
        <v>613</v>
      </c>
      <c r="G11" s="17">
        <f t="shared" ref="G11" si="18">SUM(G9:G10)</f>
        <v>647</v>
      </c>
      <c r="H11" s="17">
        <f t="shared" ref="H11" si="19">SUM(H9:H10)</f>
        <v>759</v>
      </c>
      <c r="I11" s="17">
        <f t="shared" ref="I11" si="20">SUM(I9:I10)</f>
        <v>783</v>
      </c>
      <c r="J11" s="52">
        <f t="shared" ref="J11:K11" si="21">SUM(J9:J10)</f>
        <v>823</v>
      </c>
      <c r="K11" s="52">
        <f t="shared" si="21"/>
        <v>815</v>
      </c>
    </row>
    <row r="12" spans="1:11" ht="18" customHeight="1" x14ac:dyDescent="0.3">
      <c r="A12" s="47" t="s">
        <v>103</v>
      </c>
      <c r="B12" s="21">
        <f t="shared" ref="B12" si="22">B9/B11</f>
        <v>0.61195928753180662</v>
      </c>
      <c r="C12" s="21">
        <f t="shared" ref="C12" si="23">C9/C11</f>
        <v>0.60650887573964496</v>
      </c>
      <c r="D12" s="21">
        <f t="shared" ref="D12" si="24">D9/D11</f>
        <v>0.62441314553990612</v>
      </c>
      <c r="E12" s="21">
        <f t="shared" ref="E12" si="25">E9/E11</f>
        <v>0.61601307189542487</v>
      </c>
      <c r="F12" s="21">
        <f t="shared" ref="F12" si="26">F9/F11</f>
        <v>0.60358890701468193</v>
      </c>
      <c r="G12" s="21">
        <f t="shared" ref="G12" si="27">G9/G11</f>
        <v>0.61051004636785167</v>
      </c>
      <c r="H12" s="21">
        <f t="shared" ref="H12" si="28">H9/H11</f>
        <v>0.58761528326745716</v>
      </c>
      <c r="I12" s="21">
        <f t="shared" ref="I12" si="29">I9/I11</f>
        <v>0.64878671775223495</v>
      </c>
      <c r="J12" s="53">
        <f t="shared" ref="J12:K12" si="30">J9/J11</f>
        <v>0.63912515188335361</v>
      </c>
      <c r="K12" s="53">
        <f t="shared" si="30"/>
        <v>0.62576687116564422</v>
      </c>
    </row>
    <row r="13" spans="1:11" ht="18" customHeight="1" x14ac:dyDescent="0.3">
      <c r="A13" s="30" t="s">
        <v>104</v>
      </c>
      <c r="B13" s="4">
        <f t="shared" ref="B13:I13" si="31">B10/B11</f>
        <v>0.38804071246819338</v>
      </c>
      <c r="C13" s="4">
        <f t="shared" si="31"/>
        <v>0.39349112426035504</v>
      </c>
      <c r="D13" s="4">
        <f t="shared" si="31"/>
        <v>0.37558685446009388</v>
      </c>
      <c r="E13" s="4">
        <f t="shared" si="31"/>
        <v>0.38398692810457519</v>
      </c>
      <c r="F13" s="4">
        <f t="shared" si="31"/>
        <v>0.39641109298531813</v>
      </c>
      <c r="G13" s="4">
        <f t="shared" si="31"/>
        <v>0.38948995363214839</v>
      </c>
      <c r="H13" s="4">
        <f t="shared" si="31"/>
        <v>0.41238471673254284</v>
      </c>
      <c r="I13" s="4">
        <f t="shared" si="31"/>
        <v>0.35121328224776499</v>
      </c>
      <c r="J13" s="49">
        <f t="shared" ref="J13:K13" si="32">J10/J11</f>
        <v>0.36087484811664644</v>
      </c>
      <c r="K13" s="49">
        <f t="shared" si="32"/>
        <v>0.37423312883435583</v>
      </c>
    </row>
    <row r="14" spans="1:11" ht="18" customHeight="1" x14ac:dyDescent="0.3">
      <c r="A14" s="68" t="s">
        <v>110</v>
      </c>
      <c r="B14" s="17">
        <v>227</v>
      </c>
      <c r="C14" s="17">
        <v>213</v>
      </c>
      <c r="D14" s="17">
        <v>193</v>
      </c>
      <c r="E14" s="18">
        <v>204</v>
      </c>
      <c r="F14" s="18">
        <v>201</v>
      </c>
      <c r="G14" s="18">
        <v>277</v>
      </c>
      <c r="H14" s="18">
        <v>252</v>
      </c>
      <c r="I14" s="18">
        <v>236</v>
      </c>
      <c r="J14" s="52">
        <v>310</v>
      </c>
      <c r="K14" s="52">
        <v>268</v>
      </c>
    </row>
    <row r="15" spans="1:11" ht="18" customHeight="1" x14ac:dyDescent="0.3">
      <c r="A15" s="68" t="s">
        <v>106</v>
      </c>
      <c r="B15" s="17">
        <v>540</v>
      </c>
      <c r="C15" s="17">
        <v>485</v>
      </c>
      <c r="D15" s="17">
        <v>500</v>
      </c>
      <c r="E15" s="18">
        <v>475</v>
      </c>
      <c r="F15" s="18">
        <v>440</v>
      </c>
      <c r="G15" s="18">
        <v>496</v>
      </c>
      <c r="H15" s="18">
        <v>501</v>
      </c>
      <c r="I15" s="18">
        <v>561</v>
      </c>
      <c r="J15" s="52">
        <v>562</v>
      </c>
      <c r="K15" s="52">
        <v>586</v>
      </c>
    </row>
    <row r="16" spans="1:11" ht="18" customHeight="1" x14ac:dyDescent="0.3">
      <c r="A16" s="68" t="s">
        <v>107</v>
      </c>
      <c r="B16" s="17">
        <f t="shared" ref="B16" si="33">SUM(B14:B15)</f>
        <v>767</v>
      </c>
      <c r="C16" s="17">
        <f t="shared" ref="C16" si="34">SUM(C14:C15)</f>
        <v>698</v>
      </c>
      <c r="D16" s="17">
        <f t="shared" ref="D16" si="35">SUM(D14:D15)</f>
        <v>693</v>
      </c>
      <c r="E16" s="17">
        <f t="shared" ref="E16" si="36">SUM(E14:E15)</f>
        <v>679</v>
      </c>
      <c r="F16" s="17">
        <f t="shared" ref="F16" si="37">SUM(F14:F15)</f>
        <v>641</v>
      </c>
      <c r="G16" s="17">
        <f t="shared" ref="G16" si="38">SUM(G14:G15)</f>
        <v>773</v>
      </c>
      <c r="H16" s="17">
        <f t="shared" ref="H16" si="39">SUM(H14:H15)</f>
        <v>753</v>
      </c>
      <c r="I16" s="17">
        <f t="shared" ref="I16" si="40">SUM(I14:I15)</f>
        <v>797</v>
      </c>
      <c r="J16" s="52">
        <f t="shared" ref="J16:K16" si="41">SUM(J14:J15)</f>
        <v>872</v>
      </c>
      <c r="K16" s="52">
        <f t="shared" si="41"/>
        <v>854</v>
      </c>
    </row>
    <row r="17" spans="1:11" ht="18" customHeight="1" x14ac:dyDescent="0.3">
      <c r="A17" s="47" t="s">
        <v>108</v>
      </c>
      <c r="B17" s="21">
        <f t="shared" ref="B17" si="42">B14/B16</f>
        <v>0.29595827900912647</v>
      </c>
      <c r="C17" s="21">
        <f t="shared" ref="C17" si="43">C14/C16</f>
        <v>0.30515759312320917</v>
      </c>
      <c r="D17" s="21">
        <f t="shared" ref="D17" si="44">D14/D16</f>
        <v>0.27849927849927852</v>
      </c>
      <c r="E17" s="21">
        <f t="shared" ref="E17" si="45">E14/E16</f>
        <v>0.30044182621502208</v>
      </c>
      <c r="F17" s="21">
        <f t="shared" ref="F17" si="46">F14/F16</f>
        <v>0.31357254290171604</v>
      </c>
      <c r="G17" s="21">
        <f t="shared" ref="G17" si="47">G14/G16</f>
        <v>0.35834411384217335</v>
      </c>
      <c r="H17" s="21">
        <f t="shared" ref="H17" si="48">H14/H16</f>
        <v>0.33466135458167329</v>
      </c>
      <c r="I17" s="21">
        <f t="shared" ref="I17" si="49">I14/I16</f>
        <v>0.29611041405269761</v>
      </c>
      <c r="J17" s="53">
        <f t="shared" ref="J17:K17" si="50">J14/J16</f>
        <v>0.35550458715596328</v>
      </c>
      <c r="K17" s="53">
        <f t="shared" si="50"/>
        <v>0.31381733021077285</v>
      </c>
    </row>
    <row r="18" spans="1:11" ht="18" customHeight="1" x14ac:dyDescent="0.3">
      <c r="A18" s="30" t="s">
        <v>109</v>
      </c>
      <c r="B18" s="4">
        <f t="shared" ref="B18:I18" si="51">B15/B16</f>
        <v>0.70404172099087359</v>
      </c>
      <c r="C18" s="4">
        <f t="shared" si="51"/>
        <v>0.69484240687679089</v>
      </c>
      <c r="D18" s="4">
        <f t="shared" si="51"/>
        <v>0.72150072150072153</v>
      </c>
      <c r="E18" s="4">
        <f t="shared" si="51"/>
        <v>0.69955817378497787</v>
      </c>
      <c r="F18" s="4">
        <f t="shared" si="51"/>
        <v>0.6864274570982839</v>
      </c>
      <c r="G18" s="4">
        <f t="shared" si="51"/>
        <v>0.64165588615782665</v>
      </c>
      <c r="H18" s="4">
        <f t="shared" si="51"/>
        <v>0.66533864541832666</v>
      </c>
      <c r="I18" s="4">
        <f t="shared" si="51"/>
        <v>0.70388958594730233</v>
      </c>
      <c r="J18" s="49">
        <f t="shared" ref="J18:K18" si="52">J15/J16</f>
        <v>0.64449541284403666</v>
      </c>
      <c r="K18" s="49">
        <f t="shared" si="52"/>
        <v>0.68618266978922715</v>
      </c>
    </row>
    <row r="19" spans="1:11" ht="18" customHeight="1" x14ac:dyDescent="0.3">
      <c r="A19" s="68" t="s">
        <v>111</v>
      </c>
      <c r="B19" s="17">
        <v>306</v>
      </c>
      <c r="C19" s="17">
        <v>370</v>
      </c>
      <c r="D19" s="17">
        <v>359</v>
      </c>
      <c r="E19" s="18">
        <v>353</v>
      </c>
      <c r="F19" s="18">
        <v>429</v>
      </c>
      <c r="G19" s="18">
        <v>421</v>
      </c>
      <c r="H19" s="18">
        <v>455</v>
      </c>
      <c r="I19" s="18">
        <v>376</v>
      </c>
      <c r="J19" s="52">
        <v>443</v>
      </c>
      <c r="K19" s="52">
        <v>447</v>
      </c>
    </row>
    <row r="20" spans="1:11" ht="18" customHeight="1" x14ac:dyDescent="0.3">
      <c r="A20" s="68" t="s">
        <v>114</v>
      </c>
      <c r="B20" s="17">
        <v>242</v>
      </c>
      <c r="C20" s="17">
        <v>260</v>
      </c>
      <c r="D20" s="17">
        <v>250</v>
      </c>
      <c r="E20" s="18">
        <v>287</v>
      </c>
      <c r="F20" s="18">
        <v>298</v>
      </c>
      <c r="G20" s="18">
        <v>265</v>
      </c>
      <c r="H20" s="18">
        <v>284</v>
      </c>
      <c r="I20" s="18">
        <v>268</v>
      </c>
      <c r="J20" s="52">
        <v>250</v>
      </c>
      <c r="K20" s="52">
        <v>242</v>
      </c>
    </row>
    <row r="21" spans="1:11" ht="18" customHeight="1" x14ac:dyDescent="0.3">
      <c r="A21" s="68" t="s">
        <v>112</v>
      </c>
      <c r="B21" s="17">
        <f t="shared" ref="B21" si="53">SUM(B19:B20)</f>
        <v>548</v>
      </c>
      <c r="C21" s="17">
        <f t="shared" ref="C21" si="54">SUM(C19:C20)</f>
        <v>630</v>
      </c>
      <c r="D21" s="17">
        <f t="shared" ref="D21" si="55">SUM(D19:D20)</f>
        <v>609</v>
      </c>
      <c r="E21" s="17">
        <f t="shared" ref="E21" si="56">SUM(E19:E20)</f>
        <v>640</v>
      </c>
      <c r="F21" s="17">
        <f t="shared" ref="F21" si="57">SUM(F19:F20)</f>
        <v>727</v>
      </c>
      <c r="G21" s="17">
        <f t="shared" ref="G21" si="58">SUM(G19:G20)</f>
        <v>686</v>
      </c>
      <c r="H21" s="17">
        <f t="shared" ref="H21" si="59">SUM(H19:H20)</f>
        <v>739</v>
      </c>
      <c r="I21" s="17">
        <f t="shared" ref="I21" si="60">SUM(I19:I20)</f>
        <v>644</v>
      </c>
      <c r="J21" s="52">
        <v>693</v>
      </c>
      <c r="K21" s="52">
        <f t="shared" ref="K21" si="61">SUM(K19:K20)</f>
        <v>689</v>
      </c>
    </row>
    <row r="22" spans="1:11" ht="18" customHeight="1" x14ac:dyDescent="0.3">
      <c r="A22" s="47" t="s">
        <v>113</v>
      </c>
      <c r="B22" s="21">
        <f t="shared" ref="B22" si="62">B19/B21</f>
        <v>0.55839416058394165</v>
      </c>
      <c r="C22" s="21">
        <f t="shared" ref="C22" si="63">C19/C21</f>
        <v>0.58730158730158732</v>
      </c>
      <c r="D22" s="21">
        <f t="shared" ref="D22" si="64">D19/D21</f>
        <v>0.58949096880131358</v>
      </c>
      <c r="E22" s="21">
        <f t="shared" ref="E22" si="65">E19/E21</f>
        <v>0.55156249999999996</v>
      </c>
      <c r="F22" s="21">
        <f t="shared" ref="F22" si="66">F19/F21</f>
        <v>0.59009628610729026</v>
      </c>
      <c r="G22" s="21">
        <f t="shared" ref="G22" si="67">G19/G21</f>
        <v>0.61370262390670549</v>
      </c>
      <c r="H22" s="21">
        <f t="shared" ref="H22" si="68">H19/H21</f>
        <v>0.61569688768606223</v>
      </c>
      <c r="I22" s="21">
        <f t="shared" ref="I22" si="69">I19/I21</f>
        <v>0.58385093167701863</v>
      </c>
      <c r="J22" s="53">
        <f t="shared" ref="J22:K22" si="70">J19/J21</f>
        <v>0.63924963924963929</v>
      </c>
      <c r="K22" s="53">
        <f t="shared" si="70"/>
        <v>0.64876632801161105</v>
      </c>
    </row>
    <row r="23" spans="1:11" ht="18" customHeight="1" x14ac:dyDescent="0.3">
      <c r="A23" s="30" t="s">
        <v>115</v>
      </c>
      <c r="B23" s="4">
        <f t="shared" ref="B23:I23" si="71">B20/B21</f>
        <v>0.44160583941605841</v>
      </c>
      <c r="C23" s="4">
        <f t="shared" si="71"/>
        <v>0.41269841269841268</v>
      </c>
      <c r="D23" s="4">
        <f t="shared" si="71"/>
        <v>0.41050903119868637</v>
      </c>
      <c r="E23" s="4">
        <f t="shared" si="71"/>
        <v>0.44843749999999999</v>
      </c>
      <c r="F23" s="4">
        <f t="shared" si="71"/>
        <v>0.40990371389270974</v>
      </c>
      <c r="G23" s="4">
        <f t="shared" si="71"/>
        <v>0.38629737609329445</v>
      </c>
      <c r="H23" s="4">
        <f t="shared" si="71"/>
        <v>0.38430311231393777</v>
      </c>
      <c r="I23" s="4">
        <f t="shared" si="71"/>
        <v>0.41614906832298137</v>
      </c>
      <c r="J23" s="49">
        <f t="shared" ref="J23:K23" si="72">J20/J21</f>
        <v>0.36075036075036077</v>
      </c>
      <c r="K23" s="49">
        <f t="shared" si="72"/>
        <v>0.35123367198838895</v>
      </c>
    </row>
    <row r="24" spans="1:11" ht="18" customHeight="1" x14ac:dyDescent="0.3">
      <c r="A24" s="68" t="s">
        <v>116</v>
      </c>
      <c r="B24" s="17">
        <v>103</v>
      </c>
      <c r="C24" s="17">
        <v>94</v>
      </c>
      <c r="D24" s="17">
        <v>112</v>
      </c>
      <c r="E24" s="18">
        <v>97</v>
      </c>
      <c r="F24" s="18">
        <v>111</v>
      </c>
      <c r="G24" s="18">
        <v>105</v>
      </c>
      <c r="H24" s="18">
        <v>96</v>
      </c>
      <c r="I24" s="18">
        <v>65</v>
      </c>
      <c r="J24" s="52">
        <v>104</v>
      </c>
      <c r="K24" s="52">
        <v>109</v>
      </c>
    </row>
    <row r="25" spans="1:11" ht="18" customHeight="1" x14ac:dyDescent="0.3">
      <c r="A25" s="68" t="s">
        <v>117</v>
      </c>
      <c r="B25" s="17">
        <v>17</v>
      </c>
      <c r="C25" s="17">
        <v>9</v>
      </c>
      <c r="D25" s="17">
        <v>8</v>
      </c>
      <c r="E25" s="18">
        <v>12</v>
      </c>
      <c r="F25" s="18">
        <v>13</v>
      </c>
      <c r="G25" s="18">
        <v>14</v>
      </c>
      <c r="H25" s="18">
        <v>28</v>
      </c>
      <c r="I25" s="18">
        <v>5</v>
      </c>
      <c r="J25" s="52">
        <v>16</v>
      </c>
      <c r="K25" s="52">
        <v>29</v>
      </c>
    </row>
    <row r="26" spans="1:11" ht="18" customHeight="1" x14ac:dyDescent="0.3">
      <c r="A26" s="68" t="s">
        <v>118</v>
      </c>
      <c r="B26" s="17">
        <f t="shared" ref="B26" si="73">SUM(B24:B25)</f>
        <v>120</v>
      </c>
      <c r="C26" s="17">
        <f t="shared" ref="C26" si="74">SUM(C24:C25)</f>
        <v>103</v>
      </c>
      <c r="D26" s="17">
        <f t="shared" ref="D26" si="75">SUM(D24:D25)</f>
        <v>120</v>
      </c>
      <c r="E26" s="17">
        <f t="shared" ref="E26" si="76">SUM(E24:E25)</f>
        <v>109</v>
      </c>
      <c r="F26" s="17">
        <f t="shared" ref="F26" si="77">SUM(F24:F25)</f>
        <v>124</v>
      </c>
      <c r="G26" s="17">
        <f t="shared" ref="G26" si="78">SUM(G24:G25)</f>
        <v>119</v>
      </c>
      <c r="H26" s="17">
        <f t="shared" ref="H26" si="79">SUM(H24:H25)</f>
        <v>124</v>
      </c>
      <c r="I26" s="17">
        <f t="shared" ref="I26" si="80">SUM(I24:I25)</f>
        <v>70</v>
      </c>
      <c r="J26" s="52">
        <f t="shared" ref="J26:K26" si="81">SUM(J24:J25)</f>
        <v>120</v>
      </c>
      <c r="K26" s="52">
        <f t="shared" si="81"/>
        <v>138</v>
      </c>
    </row>
    <row r="27" spans="1:11" ht="18" customHeight="1" x14ac:dyDescent="0.3">
      <c r="A27" s="47" t="s">
        <v>119</v>
      </c>
      <c r="B27" s="21">
        <f t="shared" ref="B27" si="82">B24/B26</f>
        <v>0.85833333333333328</v>
      </c>
      <c r="C27" s="21">
        <f t="shared" ref="C27" si="83">C24/C26</f>
        <v>0.91262135922330101</v>
      </c>
      <c r="D27" s="21">
        <f t="shared" ref="D27" si="84">D24/D26</f>
        <v>0.93333333333333335</v>
      </c>
      <c r="E27" s="21">
        <f t="shared" ref="E27" si="85">E24/E26</f>
        <v>0.88990825688073394</v>
      </c>
      <c r="F27" s="21">
        <f t="shared" ref="F27" si="86">F24/F26</f>
        <v>0.89516129032258063</v>
      </c>
      <c r="G27" s="21">
        <f t="shared" ref="G27" si="87">G24/G26</f>
        <v>0.88235294117647056</v>
      </c>
      <c r="H27" s="21">
        <f t="shared" ref="H27" si="88">H24/H26</f>
        <v>0.77419354838709675</v>
      </c>
      <c r="I27" s="21">
        <f t="shared" ref="I27" si="89">I24/I26</f>
        <v>0.9285714285714286</v>
      </c>
      <c r="J27" s="53">
        <f t="shared" ref="J27:K27" si="90">J24/J26</f>
        <v>0.8666666666666667</v>
      </c>
      <c r="K27" s="53">
        <f t="shared" si="90"/>
        <v>0.78985507246376807</v>
      </c>
    </row>
    <row r="28" spans="1:11" ht="18" customHeight="1" x14ac:dyDescent="0.3">
      <c r="A28" s="30" t="s">
        <v>120</v>
      </c>
      <c r="B28" s="4">
        <f t="shared" ref="B28:I28" si="91">B25/B26</f>
        <v>0.14166666666666666</v>
      </c>
      <c r="C28" s="4">
        <f t="shared" si="91"/>
        <v>8.7378640776699032E-2</v>
      </c>
      <c r="D28" s="4">
        <f t="shared" si="91"/>
        <v>6.6666666666666666E-2</v>
      </c>
      <c r="E28" s="4">
        <f t="shared" si="91"/>
        <v>0.11009174311926606</v>
      </c>
      <c r="F28" s="4">
        <f t="shared" si="91"/>
        <v>0.10483870967741936</v>
      </c>
      <c r="G28" s="4">
        <f t="shared" si="91"/>
        <v>0.11764705882352941</v>
      </c>
      <c r="H28" s="4">
        <f t="shared" si="91"/>
        <v>0.22580645161290322</v>
      </c>
      <c r="I28" s="4">
        <f t="shared" si="91"/>
        <v>7.1428571428571425E-2</v>
      </c>
      <c r="J28" s="49">
        <f t="shared" ref="J28:K28" si="92">J25/J26</f>
        <v>0.13333333333333333</v>
      </c>
      <c r="K28" s="49">
        <f t="shared" si="92"/>
        <v>0.21014492753623187</v>
      </c>
    </row>
    <row r="29" spans="1:11" ht="18" customHeight="1" x14ac:dyDescent="0.3">
      <c r="A29" s="68" t="s">
        <v>121</v>
      </c>
      <c r="B29" s="20">
        <v>1347</v>
      </c>
      <c r="C29" s="17">
        <v>1344</v>
      </c>
      <c r="D29" s="17">
        <v>1315</v>
      </c>
      <c r="E29" s="18">
        <v>1295</v>
      </c>
      <c r="F29" s="18">
        <v>1322</v>
      </c>
      <c r="G29" s="18">
        <v>1279</v>
      </c>
      <c r="H29" s="18">
        <v>1230</v>
      </c>
      <c r="I29" s="18">
        <v>1607</v>
      </c>
      <c r="J29" s="54">
        <v>1019</v>
      </c>
      <c r="K29" s="54">
        <v>1379</v>
      </c>
    </row>
    <row r="30" spans="1:11" ht="18" customHeight="1" x14ac:dyDescent="0.3">
      <c r="A30" s="68" t="s">
        <v>122</v>
      </c>
      <c r="B30" s="20">
        <v>570</v>
      </c>
      <c r="C30" s="17">
        <v>586</v>
      </c>
      <c r="D30" s="17">
        <v>565</v>
      </c>
      <c r="E30" s="18">
        <v>552</v>
      </c>
      <c r="F30" s="18">
        <v>593</v>
      </c>
      <c r="G30" s="18">
        <v>586</v>
      </c>
      <c r="H30" s="18">
        <v>568</v>
      </c>
      <c r="I30" s="18">
        <v>687</v>
      </c>
      <c r="J30" s="54">
        <v>454</v>
      </c>
      <c r="K30" s="54">
        <v>583</v>
      </c>
    </row>
    <row r="31" spans="1:11" ht="18" customHeight="1" x14ac:dyDescent="0.3">
      <c r="A31" s="68" t="s">
        <v>123</v>
      </c>
      <c r="B31" s="20">
        <f t="shared" ref="B31" si="93">SUM(B29:B30)</f>
        <v>1917</v>
      </c>
      <c r="C31" s="20">
        <f t="shared" ref="C31" si="94">SUM(C29:C30)</f>
        <v>1930</v>
      </c>
      <c r="D31" s="20">
        <f t="shared" ref="D31" si="95">SUM(D29:D30)</f>
        <v>1880</v>
      </c>
      <c r="E31" s="20">
        <f t="shared" ref="E31" si="96">SUM(E29:E30)</f>
        <v>1847</v>
      </c>
      <c r="F31" s="20">
        <f t="shared" ref="F31" si="97">SUM(F29:F30)</f>
        <v>1915</v>
      </c>
      <c r="G31" s="20">
        <f t="shared" ref="G31" si="98">SUM(G29:G30)</f>
        <v>1865</v>
      </c>
      <c r="H31" s="20">
        <f t="shared" ref="H31" si="99">SUM(H29:H30)</f>
        <v>1798</v>
      </c>
      <c r="I31" s="20">
        <f t="shared" ref="I31" si="100">SUM(I29:I30)</f>
        <v>2294</v>
      </c>
      <c r="J31" s="54">
        <f t="shared" ref="J31:K31" si="101">SUM(J29:J30)</f>
        <v>1473</v>
      </c>
      <c r="K31" s="52">
        <f t="shared" si="101"/>
        <v>1962</v>
      </c>
    </row>
    <row r="32" spans="1:11" ht="18" customHeight="1" x14ac:dyDescent="0.3">
      <c r="A32" s="47" t="s">
        <v>124</v>
      </c>
      <c r="B32" s="21">
        <f t="shared" ref="B32" si="102">B29/B31</f>
        <v>0.70266040688575904</v>
      </c>
      <c r="C32" s="21">
        <f t="shared" ref="C32" si="103">C29/C31</f>
        <v>0.69637305699481866</v>
      </c>
      <c r="D32" s="21">
        <f t="shared" ref="D32" si="104">D29/D31</f>
        <v>0.69946808510638303</v>
      </c>
      <c r="E32" s="21">
        <f t="shared" ref="E32" si="105">E29/E31</f>
        <v>0.70113697888467785</v>
      </c>
      <c r="F32" s="21">
        <f t="shared" ref="F32" si="106">F29/F31</f>
        <v>0.69033942558746741</v>
      </c>
      <c r="G32" s="21">
        <f t="shared" ref="G32" si="107">G29/G31</f>
        <v>0.68579088471849869</v>
      </c>
      <c r="H32" s="21">
        <f t="shared" ref="H32" si="108">H29/H31</f>
        <v>0.68409343715239157</v>
      </c>
      <c r="I32" s="21">
        <f t="shared" ref="I32" si="109">I29/I31</f>
        <v>0.70052310374891025</v>
      </c>
      <c r="J32" s="53">
        <f t="shared" ref="J32:K32" si="110">J29/J31</f>
        <v>0.69178547182620498</v>
      </c>
      <c r="K32" s="53">
        <f t="shared" si="110"/>
        <v>0.70285423037716621</v>
      </c>
    </row>
    <row r="33" spans="1:11" ht="18" customHeight="1" x14ac:dyDescent="0.3">
      <c r="A33" s="30" t="s">
        <v>125</v>
      </c>
      <c r="B33" s="4">
        <f t="shared" ref="B33:I33" si="111">B30/B31</f>
        <v>0.29733959311424102</v>
      </c>
      <c r="C33" s="4">
        <f t="shared" si="111"/>
        <v>0.30362694300518134</v>
      </c>
      <c r="D33" s="4">
        <f t="shared" si="111"/>
        <v>0.30053191489361702</v>
      </c>
      <c r="E33" s="4">
        <f t="shared" si="111"/>
        <v>0.29886302111532215</v>
      </c>
      <c r="F33" s="4">
        <f t="shared" si="111"/>
        <v>0.30966057441253264</v>
      </c>
      <c r="G33" s="4">
        <f t="shared" si="111"/>
        <v>0.31420911528150136</v>
      </c>
      <c r="H33" s="4">
        <f t="shared" si="111"/>
        <v>0.31590656284760843</v>
      </c>
      <c r="I33" s="4">
        <f t="shared" si="111"/>
        <v>0.29947689625108981</v>
      </c>
      <c r="J33" s="49">
        <f t="shared" ref="J33:K33" si="112">J30/J31</f>
        <v>0.30821452817379497</v>
      </c>
      <c r="K33" s="49">
        <f t="shared" si="112"/>
        <v>0.29714576962283384</v>
      </c>
    </row>
    <row r="34" spans="1:11" ht="18" customHeight="1" x14ac:dyDescent="0.3">
      <c r="A34" s="68" t="s">
        <v>126</v>
      </c>
      <c r="B34" s="17">
        <v>308</v>
      </c>
      <c r="C34" s="17">
        <v>323</v>
      </c>
      <c r="D34" s="17">
        <v>332</v>
      </c>
      <c r="E34" s="18">
        <v>283</v>
      </c>
      <c r="F34" s="18">
        <v>405</v>
      </c>
      <c r="G34" s="18">
        <v>394</v>
      </c>
      <c r="H34" s="18">
        <v>449</v>
      </c>
      <c r="I34" s="18">
        <v>453</v>
      </c>
      <c r="J34" s="52">
        <v>454</v>
      </c>
      <c r="K34" s="52">
        <v>453</v>
      </c>
    </row>
    <row r="35" spans="1:11" ht="18" customHeight="1" x14ac:dyDescent="0.3">
      <c r="A35" s="68" t="s">
        <v>127</v>
      </c>
      <c r="B35" s="17">
        <v>267</v>
      </c>
      <c r="C35" s="17">
        <v>316</v>
      </c>
      <c r="D35" s="17">
        <v>294</v>
      </c>
      <c r="E35" s="18">
        <v>306</v>
      </c>
      <c r="F35" s="18">
        <v>315</v>
      </c>
      <c r="G35" s="18">
        <v>362</v>
      </c>
      <c r="H35" s="18">
        <v>340</v>
      </c>
      <c r="I35" s="18">
        <v>345</v>
      </c>
      <c r="J35" s="52">
        <v>351</v>
      </c>
      <c r="K35" s="52">
        <v>346</v>
      </c>
    </row>
    <row r="36" spans="1:11" ht="18" customHeight="1" x14ac:dyDescent="0.3">
      <c r="A36" s="68" t="s">
        <v>128</v>
      </c>
      <c r="B36" s="17">
        <f t="shared" ref="B36" si="113">SUM(B34:B35)</f>
        <v>575</v>
      </c>
      <c r="C36" s="17">
        <f t="shared" ref="C36" si="114">SUM(C34:C35)</f>
        <v>639</v>
      </c>
      <c r="D36" s="17">
        <f t="shared" ref="D36" si="115">SUM(D34:D35)</f>
        <v>626</v>
      </c>
      <c r="E36" s="17">
        <f t="shared" ref="E36" si="116">SUM(E34:E35)</f>
        <v>589</v>
      </c>
      <c r="F36" s="17">
        <f t="shared" ref="F36" si="117">SUM(F34:F35)</f>
        <v>720</v>
      </c>
      <c r="G36" s="17">
        <f t="shared" ref="G36" si="118">SUM(G34:G35)</f>
        <v>756</v>
      </c>
      <c r="H36" s="17">
        <f t="shared" ref="H36" si="119">SUM(H34:H35)</f>
        <v>789</v>
      </c>
      <c r="I36" s="17">
        <f t="shared" ref="I36" si="120">SUM(I34:I35)</f>
        <v>798</v>
      </c>
      <c r="J36" s="52">
        <f t="shared" ref="J36:K36" si="121">SUM(J34:J35)</f>
        <v>805</v>
      </c>
      <c r="K36" s="52">
        <f t="shared" si="121"/>
        <v>799</v>
      </c>
    </row>
    <row r="37" spans="1:11" ht="18" customHeight="1" x14ac:dyDescent="0.3">
      <c r="A37" s="47" t="s">
        <v>129</v>
      </c>
      <c r="B37" s="21">
        <f t="shared" ref="B37" si="122">B34/B36</f>
        <v>0.53565217391304343</v>
      </c>
      <c r="C37" s="21">
        <f t="shared" ref="C37" si="123">C34/C36</f>
        <v>0.50547730829420967</v>
      </c>
      <c r="D37" s="21">
        <f t="shared" ref="D37" si="124">D34/D36</f>
        <v>0.53035143769968052</v>
      </c>
      <c r="E37" s="21">
        <f t="shared" ref="E37" si="125">E34/E36</f>
        <v>0.48047538200339557</v>
      </c>
      <c r="F37" s="21">
        <f t="shared" ref="F37" si="126">F34/F36</f>
        <v>0.5625</v>
      </c>
      <c r="G37" s="21">
        <f t="shared" ref="G37" si="127">G34/G36</f>
        <v>0.52116402116402116</v>
      </c>
      <c r="H37" s="21">
        <f t="shared" ref="H37" si="128">H34/H36</f>
        <v>0.56907477820025354</v>
      </c>
      <c r="I37" s="21">
        <f t="shared" ref="I37" si="129">I34/I36</f>
        <v>0.56766917293233088</v>
      </c>
      <c r="J37" s="53">
        <f t="shared" ref="J37:K37" si="130">J34/J36</f>
        <v>0.56397515527950315</v>
      </c>
      <c r="K37" s="53">
        <f t="shared" si="130"/>
        <v>0.5669586983729662</v>
      </c>
    </row>
    <row r="38" spans="1:11" ht="18" customHeight="1" x14ac:dyDescent="0.3">
      <c r="A38" s="30" t="s">
        <v>130</v>
      </c>
      <c r="B38" s="4">
        <f t="shared" ref="B38:I38" si="131">B35/B36</f>
        <v>0.46434782608695652</v>
      </c>
      <c r="C38" s="4">
        <f t="shared" si="131"/>
        <v>0.49452269170579027</v>
      </c>
      <c r="D38" s="4">
        <f t="shared" si="131"/>
        <v>0.46964856230031948</v>
      </c>
      <c r="E38" s="4">
        <f t="shared" si="131"/>
        <v>0.51952461799660443</v>
      </c>
      <c r="F38" s="4">
        <f t="shared" si="131"/>
        <v>0.4375</v>
      </c>
      <c r="G38" s="4">
        <f t="shared" si="131"/>
        <v>0.47883597883597884</v>
      </c>
      <c r="H38" s="4">
        <f t="shared" si="131"/>
        <v>0.43092522179974652</v>
      </c>
      <c r="I38" s="4">
        <f t="shared" si="131"/>
        <v>0.43233082706766918</v>
      </c>
      <c r="J38" s="49">
        <f t="shared" ref="J38:K38" si="132">J35/J36</f>
        <v>0.43602484472049691</v>
      </c>
      <c r="K38" s="49">
        <f t="shared" si="132"/>
        <v>0.4330413016270338</v>
      </c>
    </row>
    <row r="39" spans="1:11" ht="18" customHeight="1" x14ac:dyDescent="0.3">
      <c r="A39" s="68" t="s">
        <v>131</v>
      </c>
      <c r="B39" s="20">
        <f t="shared" ref="B39:I39" si="133">SUM(B4+B9+B14+B19+B24+B29+B34)</f>
        <v>2810</v>
      </c>
      <c r="C39" s="20">
        <f t="shared" si="133"/>
        <v>2782</v>
      </c>
      <c r="D39" s="20">
        <f t="shared" si="133"/>
        <v>2735</v>
      </c>
      <c r="E39" s="19">
        <f t="shared" si="133"/>
        <v>2647</v>
      </c>
      <c r="F39" s="19">
        <f t="shared" si="133"/>
        <v>2867</v>
      </c>
      <c r="G39" s="19">
        <f t="shared" si="133"/>
        <v>2908</v>
      </c>
      <c r="H39" s="19">
        <f t="shared" si="133"/>
        <v>2955</v>
      </c>
      <c r="I39" s="19">
        <f t="shared" si="133"/>
        <v>3266</v>
      </c>
      <c r="J39" s="51">
        <f t="shared" ref="J39:K39" si="134">SUM(J4+J9+J14+J19+J24+J29+J34)</f>
        <v>2889</v>
      </c>
      <c r="K39" s="51">
        <f t="shared" si="134"/>
        <v>3186</v>
      </c>
    </row>
    <row r="40" spans="1:11" ht="18" customHeight="1" x14ac:dyDescent="0.3">
      <c r="A40" s="68" t="s">
        <v>132</v>
      </c>
      <c r="B40" s="20">
        <f t="shared" ref="B40:I40" si="135">SUM(B5+B10+B15+B20+B25+B30+B35)</f>
        <v>1955</v>
      </c>
      <c r="C40" s="20">
        <f t="shared" si="135"/>
        <v>1934</v>
      </c>
      <c r="D40" s="20">
        <f t="shared" si="135"/>
        <v>1872</v>
      </c>
      <c r="E40" s="19">
        <f t="shared" si="135"/>
        <v>1883</v>
      </c>
      <c r="F40" s="19">
        <f t="shared" si="135"/>
        <v>1919</v>
      </c>
      <c r="G40" s="19">
        <f t="shared" si="135"/>
        <v>1989</v>
      </c>
      <c r="H40" s="19">
        <f t="shared" si="135"/>
        <v>2043</v>
      </c>
      <c r="I40" s="19">
        <f t="shared" si="135"/>
        <v>2150</v>
      </c>
      <c r="J40" s="51">
        <f t="shared" ref="J40:K40" si="136">SUM(J5+J10+J15+J20+J25+J30+J35)</f>
        <v>1945</v>
      </c>
      <c r="K40" s="51">
        <f t="shared" si="136"/>
        <v>2101</v>
      </c>
    </row>
    <row r="41" spans="1:11" ht="18" customHeight="1" x14ac:dyDescent="0.3">
      <c r="A41" s="68" t="s">
        <v>133</v>
      </c>
      <c r="B41" s="20">
        <f t="shared" ref="B41:I41" si="137">SUM(B39:B40)</f>
        <v>4765</v>
      </c>
      <c r="C41" s="20">
        <f t="shared" si="137"/>
        <v>4716</v>
      </c>
      <c r="D41" s="20">
        <f t="shared" si="137"/>
        <v>4607</v>
      </c>
      <c r="E41" s="20">
        <f t="shared" si="137"/>
        <v>4530</v>
      </c>
      <c r="F41" s="20">
        <f t="shared" si="137"/>
        <v>4786</v>
      </c>
      <c r="G41" s="20">
        <f t="shared" si="137"/>
        <v>4897</v>
      </c>
      <c r="H41" s="20">
        <f t="shared" si="137"/>
        <v>4998</v>
      </c>
      <c r="I41" s="20">
        <f t="shared" si="137"/>
        <v>5416</v>
      </c>
      <c r="J41" s="54">
        <f t="shared" ref="J41:K41" si="138">SUM(J39:J40)</f>
        <v>4834</v>
      </c>
      <c r="K41" s="54">
        <f t="shared" si="138"/>
        <v>5287</v>
      </c>
    </row>
    <row r="42" spans="1:11" ht="18" customHeight="1" x14ac:dyDescent="0.3">
      <c r="A42" s="47" t="s">
        <v>134</v>
      </c>
      <c r="B42" s="21">
        <f t="shared" ref="B42" si="139">B39/B41</f>
        <v>0.5897166841552991</v>
      </c>
      <c r="C42" s="21">
        <f t="shared" ref="C42" si="140">C39/C41</f>
        <v>0.58990670059372352</v>
      </c>
      <c r="D42" s="21">
        <f t="shared" ref="D42" si="141">D39/D41</f>
        <v>0.59366181897113091</v>
      </c>
      <c r="E42" s="21">
        <f t="shared" ref="E42" si="142">E39/E41</f>
        <v>0.58432671081677701</v>
      </c>
      <c r="F42" s="21">
        <f t="shared" ref="F42" si="143">F39/F41</f>
        <v>0.59903886335144174</v>
      </c>
      <c r="G42" s="21">
        <f t="shared" ref="G42" si="144">G39/G41</f>
        <v>0.59383295895446186</v>
      </c>
      <c r="H42" s="21">
        <f t="shared" ref="H42" si="145">H39/H41</f>
        <v>0.59123649459783911</v>
      </c>
      <c r="I42" s="21">
        <f t="shared" ref="I42" si="146">I39/I41</f>
        <v>0.60302806499261452</v>
      </c>
      <c r="J42" s="53">
        <f t="shared" ref="J42:K42" si="147">J39/J41</f>
        <v>0.59764170459247001</v>
      </c>
      <c r="K42" s="53">
        <f t="shared" si="147"/>
        <v>0.60261017590315868</v>
      </c>
    </row>
    <row r="43" spans="1:11" ht="18" customHeight="1" x14ac:dyDescent="0.3">
      <c r="A43" s="30" t="s">
        <v>135</v>
      </c>
      <c r="B43" s="4">
        <f t="shared" ref="B43:I43" si="148">B40/B41</f>
        <v>0.41028331584470096</v>
      </c>
      <c r="C43" s="4">
        <f t="shared" si="148"/>
        <v>0.41009329940627648</v>
      </c>
      <c r="D43" s="4">
        <f t="shared" si="148"/>
        <v>0.40633818102886909</v>
      </c>
      <c r="E43" s="4">
        <f t="shared" si="148"/>
        <v>0.41567328918322294</v>
      </c>
      <c r="F43" s="4">
        <f t="shared" si="148"/>
        <v>0.40096113664855831</v>
      </c>
      <c r="G43" s="4">
        <f t="shared" si="148"/>
        <v>0.40616704104553808</v>
      </c>
      <c r="H43" s="4">
        <f t="shared" si="148"/>
        <v>0.40876350540216089</v>
      </c>
      <c r="I43" s="4">
        <f t="shared" si="148"/>
        <v>0.39697193500738553</v>
      </c>
      <c r="J43" s="49">
        <f t="shared" ref="J43:K43" si="149">J40/J41</f>
        <v>0.40235829540752999</v>
      </c>
      <c r="K43" s="49">
        <f t="shared" si="149"/>
        <v>0.39738982409684132</v>
      </c>
    </row>
    <row r="44" spans="1:11" ht="14.5" x14ac:dyDescent="0.35">
      <c r="A44" s="8"/>
    </row>
    <row r="45" spans="1:11" s="7" customFormat="1" ht="16" customHeight="1" x14ac:dyDescent="0.35">
      <c r="A45" s="9" t="s">
        <v>8</v>
      </c>
    </row>
    <row r="46" spans="1:11" s="7" customFormat="1" ht="14.5" x14ac:dyDescent="0.35">
      <c r="A46" s="8" t="s">
        <v>12</v>
      </c>
    </row>
    <row r="47" spans="1:11" ht="14.5" x14ac:dyDescent="0.35">
      <c r="A47" s="8"/>
    </row>
    <row r="48" spans="1:11" ht="14.5" x14ac:dyDescent="0.35">
      <c r="A48" s="8"/>
    </row>
  </sheetData>
  <phoneticPr fontId="28" type="noConversion"/>
  <pageMargins left="0.75" right="0.75" top="1" bottom="1" header="0.51180555555555496" footer="0.51180555555555496"/>
  <pageSetup paperSize="9" scale="62" firstPageNumber="0" orientation="portrait" r:id="rId1"/>
  <rowBreaks count="1" manualBreakCount="1">
    <brk id="44" max="16383" man="1"/>
  </rowBreaks>
  <colBreaks count="1" manualBreakCount="1">
    <brk id="3" max="1048575" man="1"/>
  </colBreaks>
  <tableParts count="1">
    <tablePart r:id="rId2"/>
  </tableParts>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48"/>
  <sheetViews>
    <sheetView zoomScaleNormal="100" workbookViewId="0"/>
  </sheetViews>
  <sheetFormatPr baseColWidth="10" defaultColWidth="8.83203125" defaultRowHeight="13" x14ac:dyDescent="0.3"/>
  <cols>
    <col min="1" max="1" width="16.58203125" style="7" customWidth="1"/>
    <col min="2" max="4" width="10.58203125" style="15" customWidth="1"/>
    <col min="5" max="11" width="10.58203125" style="16" customWidth="1"/>
    <col min="12" max="1017" width="10.5" style="15" customWidth="1"/>
    <col min="1018" max="16384" width="8.83203125" style="15"/>
  </cols>
  <sheetData>
    <row r="1" spans="1:11" s="11" customFormat="1" ht="30.65" customHeight="1" x14ac:dyDescent="0.35">
      <c r="A1" s="10" t="s">
        <v>394</v>
      </c>
    </row>
    <row r="2" spans="1:11" s="5" customFormat="1" ht="23.5" customHeight="1" x14ac:dyDescent="0.35">
      <c r="A2" s="5" t="s">
        <v>0</v>
      </c>
    </row>
    <row r="3" spans="1:11" s="6" customFormat="1" ht="18" customHeight="1" x14ac:dyDescent="0.3">
      <c r="A3" s="69" t="s">
        <v>99</v>
      </c>
      <c r="B3" s="70" t="s">
        <v>38</v>
      </c>
      <c r="C3" s="70" t="s">
        <v>39</v>
      </c>
      <c r="D3" s="70" t="s">
        <v>40</v>
      </c>
      <c r="E3" s="70" t="s">
        <v>41</v>
      </c>
      <c r="F3" s="70" t="s">
        <v>42</v>
      </c>
      <c r="G3" s="70" t="s">
        <v>43</v>
      </c>
      <c r="H3" s="70" t="s">
        <v>44</v>
      </c>
      <c r="I3" s="70" t="s">
        <v>45</v>
      </c>
      <c r="J3" s="71" t="s">
        <v>46</v>
      </c>
      <c r="K3" s="71" t="s">
        <v>389</v>
      </c>
    </row>
    <row r="4" spans="1:11" ht="18" customHeight="1" x14ac:dyDescent="0.3">
      <c r="A4" s="68" t="s">
        <v>95</v>
      </c>
      <c r="B4" s="17">
        <v>41</v>
      </c>
      <c r="C4" s="17">
        <v>42</v>
      </c>
      <c r="D4" s="17">
        <v>38</v>
      </c>
      <c r="E4" s="18">
        <v>47</v>
      </c>
      <c r="F4" s="18">
        <v>41</v>
      </c>
      <c r="G4" s="18">
        <v>42</v>
      </c>
      <c r="H4" s="18">
        <v>47</v>
      </c>
      <c r="I4" s="18">
        <v>41</v>
      </c>
      <c r="J4" s="50">
        <v>42</v>
      </c>
      <c r="K4" s="50">
        <v>40</v>
      </c>
    </row>
    <row r="5" spans="1:11" ht="18" customHeight="1" x14ac:dyDescent="0.3">
      <c r="A5" s="68" t="s">
        <v>98</v>
      </c>
      <c r="B5" s="17">
        <v>43</v>
      </c>
      <c r="C5" s="17">
        <v>39</v>
      </c>
      <c r="D5" s="17">
        <v>45</v>
      </c>
      <c r="E5" s="18">
        <v>46</v>
      </c>
      <c r="F5" s="18">
        <v>41</v>
      </c>
      <c r="G5" s="18">
        <v>36</v>
      </c>
      <c r="H5" s="18">
        <v>39</v>
      </c>
      <c r="I5" s="18">
        <v>42</v>
      </c>
      <c r="J5" s="50">
        <v>42</v>
      </c>
      <c r="K5" s="50">
        <v>46</v>
      </c>
    </row>
    <row r="6" spans="1:11" ht="18" customHeight="1" x14ac:dyDescent="0.3">
      <c r="A6" s="68" t="s">
        <v>96</v>
      </c>
      <c r="B6" s="17">
        <f t="shared" ref="B6:I6" si="0">SUM(B4:B5)</f>
        <v>84</v>
      </c>
      <c r="C6" s="17">
        <f t="shared" si="0"/>
        <v>81</v>
      </c>
      <c r="D6" s="17">
        <f t="shared" si="0"/>
        <v>83</v>
      </c>
      <c r="E6" s="18">
        <f t="shared" si="0"/>
        <v>93</v>
      </c>
      <c r="F6" s="18">
        <f t="shared" si="0"/>
        <v>82</v>
      </c>
      <c r="G6" s="18">
        <f t="shared" si="0"/>
        <v>78</v>
      </c>
      <c r="H6" s="18">
        <f t="shared" si="0"/>
        <v>86</v>
      </c>
      <c r="I6" s="18">
        <f t="shared" si="0"/>
        <v>83</v>
      </c>
      <c r="J6" s="50">
        <f t="shared" ref="J6:K6" si="1">SUM(J4:J5)</f>
        <v>84</v>
      </c>
      <c r="K6" s="50">
        <f t="shared" si="1"/>
        <v>86</v>
      </c>
    </row>
    <row r="7" spans="1:11" ht="18" customHeight="1" x14ac:dyDescent="0.3">
      <c r="A7" s="47" t="s">
        <v>97</v>
      </c>
      <c r="B7" s="21">
        <f t="shared" ref="B7:I7" si="2">B4/B6</f>
        <v>0.48809523809523808</v>
      </c>
      <c r="C7" s="21">
        <f t="shared" si="2"/>
        <v>0.51851851851851849</v>
      </c>
      <c r="D7" s="21">
        <f t="shared" si="2"/>
        <v>0.45783132530120479</v>
      </c>
      <c r="E7" s="22">
        <f t="shared" si="2"/>
        <v>0.5053763440860215</v>
      </c>
      <c r="F7" s="22">
        <f t="shared" si="2"/>
        <v>0.5</v>
      </c>
      <c r="G7" s="22">
        <f t="shared" si="2"/>
        <v>0.53846153846153844</v>
      </c>
      <c r="H7" s="22">
        <f t="shared" si="2"/>
        <v>0.54651162790697672</v>
      </c>
      <c r="I7" s="22">
        <f t="shared" si="2"/>
        <v>0.49397590361445781</v>
      </c>
      <c r="J7" s="55">
        <f t="shared" ref="J7:K7" si="3">J4/J6</f>
        <v>0.5</v>
      </c>
      <c r="K7" s="55">
        <f t="shared" si="3"/>
        <v>0.46511627906976744</v>
      </c>
    </row>
    <row r="8" spans="1:11" ht="18" customHeight="1" x14ac:dyDescent="0.3">
      <c r="A8" s="30" t="s">
        <v>100</v>
      </c>
      <c r="B8" s="4">
        <f t="shared" ref="B8:I8" si="4">B5/B6</f>
        <v>0.51190476190476186</v>
      </c>
      <c r="C8" s="4">
        <f t="shared" si="4"/>
        <v>0.48148148148148145</v>
      </c>
      <c r="D8" s="4">
        <f t="shared" si="4"/>
        <v>0.54216867469879515</v>
      </c>
      <c r="E8" s="4">
        <f t="shared" si="4"/>
        <v>0.4946236559139785</v>
      </c>
      <c r="F8" s="4">
        <f t="shared" si="4"/>
        <v>0.5</v>
      </c>
      <c r="G8" s="4">
        <f t="shared" si="4"/>
        <v>0.46153846153846156</v>
      </c>
      <c r="H8" s="4">
        <f t="shared" si="4"/>
        <v>0.45348837209302323</v>
      </c>
      <c r="I8" s="4">
        <f t="shared" si="4"/>
        <v>0.50602409638554213</v>
      </c>
      <c r="J8" s="49">
        <f t="shared" ref="J8:K8" si="5">J5/J6</f>
        <v>0.5</v>
      </c>
      <c r="K8" s="49">
        <f t="shared" si="5"/>
        <v>0.53488372093023251</v>
      </c>
    </row>
    <row r="9" spans="1:11" ht="18" customHeight="1" x14ac:dyDescent="0.3">
      <c r="A9" s="68" t="s">
        <v>101</v>
      </c>
      <c r="B9" s="17">
        <v>267</v>
      </c>
      <c r="C9" s="17">
        <v>251</v>
      </c>
      <c r="D9" s="17">
        <v>247</v>
      </c>
      <c r="E9" s="18">
        <v>247</v>
      </c>
      <c r="F9" s="18">
        <v>254</v>
      </c>
      <c r="G9" s="18">
        <v>264</v>
      </c>
      <c r="H9" s="18">
        <v>275</v>
      </c>
      <c r="I9" s="18">
        <v>265</v>
      </c>
      <c r="J9" s="50">
        <v>255</v>
      </c>
      <c r="K9" s="50">
        <v>259</v>
      </c>
    </row>
    <row r="10" spans="1:11" ht="18" customHeight="1" x14ac:dyDescent="0.3">
      <c r="A10" s="68" t="s">
        <v>105</v>
      </c>
      <c r="B10" s="17">
        <v>312</v>
      </c>
      <c r="C10" s="17">
        <v>316</v>
      </c>
      <c r="D10" s="17">
        <v>305</v>
      </c>
      <c r="E10" s="18">
        <v>326</v>
      </c>
      <c r="F10" s="18">
        <v>321</v>
      </c>
      <c r="G10" s="18">
        <v>307</v>
      </c>
      <c r="H10" s="18">
        <v>294</v>
      </c>
      <c r="I10" s="18">
        <v>266</v>
      </c>
      <c r="J10" s="50">
        <v>249</v>
      </c>
      <c r="K10" s="50">
        <v>259</v>
      </c>
    </row>
    <row r="11" spans="1:11" ht="18" customHeight="1" x14ac:dyDescent="0.3">
      <c r="A11" s="68" t="s">
        <v>102</v>
      </c>
      <c r="B11" s="17">
        <f t="shared" ref="B11:I11" si="6">SUM(B9:B10)</f>
        <v>579</v>
      </c>
      <c r="C11" s="17">
        <f t="shared" si="6"/>
        <v>567</v>
      </c>
      <c r="D11" s="17">
        <f t="shared" si="6"/>
        <v>552</v>
      </c>
      <c r="E11" s="18">
        <f t="shared" si="6"/>
        <v>573</v>
      </c>
      <c r="F11" s="18">
        <f t="shared" si="6"/>
        <v>575</v>
      </c>
      <c r="G11" s="18">
        <f t="shared" si="6"/>
        <v>571</v>
      </c>
      <c r="H11" s="18">
        <f t="shared" si="6"/>
        <v>569</v>
      </c>
      <c r="I11" s="18">
        <f t="shared" si="6"/>
        <v>531</v>
      </c>
      <c r="J11" s="50">
        <f t="shared" ref="J11:K11" si="7">SUM(J9:J10)</f>
        <v>504</v>
      </c>
      <c r="K11" s="50">
        <f t="shared" si="7"/>
        <v>518</v>
      </c>
    </row>
    <row r="12" spans="1:11" ht="18" customHeight="1" x14ac:dyDescent="0.3">
      <c r="A12" s="47" t="s">
        <v>103</v>
      </c>
      <c r="B12" s="21">
        <f t="shared" ref="B12:I12" si="8">B9/B11</f>
        <v>0.46113989637305697</v>
      </c>
      <c r="C12" s="21">
        <f t="shared" si="8"/>
        <v>0.44268077601410932</v>
      </c>
      <c r="D12" s="21">
        <f t="shared" si="8"/>
        <v>0.44746376811594202</v>
      </c>
      <c r="E12" s="22">
        <f t="shared" si="8"/>
        <v>0.43106457242582896</v>
      </c>
      <c r="F12" s="22">
        <f t="shared" si="8"/>
        <v>0.44173913043478263</v>
      </c>
      <c r="G12" s="22">
        <f t="shared" si="8"/>
        <v>0.46234676007005254</v>
      </c>
      <c r="H12" s="22">
        <f t="shared" si="8"/>
        <v>0.48330404217926187</v>
      </c>
      <c r="I12" s="22">
        <f t="shared" si="8"/>
        <v>0.49905838041431261</v>
      </c>
      <c r="J12" s="55">
        <f t="shared" ref="J12:K12" si="9">J9/J11</f>
        <v>0.50595238095238093</v>
      </c>
      <c r="K12" s="55">
        <f t="shared" si="9"/>
        <v>0.5</v>
      </c>
    </row>
    <row r="13" spans="1:11" ht="18" customHeight="1" x14ac:dyDescent="0.3">
      <c r="A13" s="30" t="s">
        <v>104</v>
      </c>
      <c r="B13" s="4">
        <f t="shared" ref="B13:I13" si="10">B10/B11</f>
        <v>0.53886010362694303</v>
      </c>
      <c r="C13" s="4">
        <f t="shared" si="10"/>
        <v>0.55731922398589062</v>
      </c>
      <c r="D13" s="4">
        <f t="shared" si="10"/>
        <v>0.55253623188405798</v>
      </c>
      <c r="E13" s="4">
        <f t="shared" si="10"/>
        <v>0.56893542757417104</v>
      </c>
      <c r="F13" s="4">
        <f t="shared" si="10"/>
        <v>0.55826086956521737</v>
      </c>
      <c r="G13" s="4">
        <f t="shared" si="10"/>
        <v>0.53765323992994751</v>
      </c>
      <c r="H13" s="4">
        <f t="shared" si="10"/>
        <v>0.51669595782073818</v>
      </c>
      <c r="I13" s="4">
        <f t="shared" si="10"/>
        <v>0.50094161958568739</v>
      </c>
      <c r="J13" s="49">
        <f t="shared" ref="J13:K13" si="11">J10/J11</f>
        <v>0.49404761904761907</v>
      </c>
      <c r="K13" s="49">
        <f t="shared" si="11"/>
        <v>0.5</v>
      </c>
    </row>
    <row r="14" spans="1:11" ht="18" customHeight="1" x14ac:dyDescent="0.3">
      <c r="A14" s="68" t="s">
        <v>110</v>
      </c>
      <c r="B14" s="17">
        <v>93</v>
      </c>
      <c r="C14" s="17">
        <v>93</v>
      </c>
      <c r="D14" s="17">
        <v>101</v>
      </c>
      <c r="E14" s="18">
        <v>110</v>
      </c>
      <c r="F14" s="18">
        <v>114</v>
      </c>
      <c r="G14" s="18">
        <v>130</v>
      </c>
      <c r="H14" s="18">
        <v>135</v>
      </c>
      <c r="I14" s="18">
        <v>138</v>
      </c>
      <c r="J14" s="50">
        <v>142</v>
      </c>
      <c r="K14" s="50">
        <v>142</v>
      </c>
    </row>
    <row r="15" spans="1:11" ht="18" customHeight="1" x14ac:dyDescent="0.3">
      <c r="A15" s="68" t="s">
        <v>106</v>
      </c>
      <c r="B15" s="17">
        <v>232</v>
      </c>
      <c r="C15" s="17">
        <v>238</v>
      </c>
      <c r="D15" s="17">
        <v>223</v>
      </c>
      <c r="E15" s="18">
        <v>220</v>
      </c>
      <c r="F15" s="18">
        <v>229</v>
      </c>
      <c r="G15" s="18">
        <v>212</v>
      </c>
      <c r="H15" s="18">
        <v>208</v>
      </c>
      <c r="I15" s="18">
        <v>218</v>
      </c>
      <c r="J15" s="50">
        <v>203</v>
      </c>
      <c r="K15" s="50">
        <v>212</v>
      </c>
    </row>
    <row r="16" spans="1:11" ht="18" customHeight="1" x14ac:dyDescent="0.3">
      <c r="A16" s="68" t="s">
        <v>107</v>
      </c>
      <c r="B16" s="17">
        <f t="shared" ref="B16:I16" si="12">SUM(B14:B15)</f>
        <v>325</v>
      </c>
      <c r="C16" s="17">
        <f t="shared" si="12"/>
        <v>331</v>
      </c>
      <c r="D16" s="17">
        <f t="shared" si="12"/>
        <v>324</v>
      </c>
      <c r="E16" s="18">
        <f t="shared" si="12"/>
        <v>330</v>
      </c>
      <c r="F16" s="18">
        <f t="shared" si="12"/>
        <v>343</v>
      </c>
      <c r="G16" s="18">
        <f t="shared" si="12"/>
        <v>342</v>
      </c>
      <c r="H16" s="18">
        <f t="shared" si="12"/>
        <v>343</v>
      </c>
      <c r="I16" s="18">
        <f t="shared" si="12"/>
        <v>356</v>
      </c>
      <c r="J16" s="50">
        <f t="shared" ref="J16:K16" si="13">SUM(J14:J15)</f>
        <v>345</v>
      </c>
      <c r="K16" s="50">
        <f t="shared" si="13"/>
        <v>354</v>
      </c>
    </row>
    <row r="17" spans="1:11" ht="18" customHeight="1" x14ac:dyDescent="0.3">
      <c r="A17" s="47" t="s">
        <v>108</v>
      </c>
      <c r="B17" s="21">
        <f t="shared" ref="B17:I17" si="14">B14/B16</f>
        <v>0.28615384615384615</v>
      </c>
      <c r="C17" s="21">
        <f t="shared" si="14"/>
        <v>0.2809667673716012</v>
      </c>
      <c r="D17" s="21">
        <f t="shared" si="14"/>
        <v>0.31172839506172839</v>
      </c>
      <c r="E17" s="22">
        <f t="shared" si="14"/>
        <v>0.33333333333333331</v>
      </c>
      <c r="F17" s="22">
        <f t="shared" si="14"/>
        <v>0.33236151603498543</v>
      </c>
      <c r="G17" s="22">
        <f t="shared" si="14"/>
        <v>0.38011695906432746</v>
      </c>
      <c r="H17" s="22">
        <f t="shared" si="14"/>
        <v>0.39358600583090381</v>
      </c>
      <c r="I17" s="22">
        <f t="shared" si="14"/>
        <v>0.38764044943820225</v>
      </c>
      <c r="J17" s="55">
        <f t="shared" ref="J17:K17" si="15">J14/J16</f>
        <v>0.4115942028985507</v>
      </c>
      <c r="K17" s="55">
        <f t="shared" si="15"/>
        <v>0.40112994350282488</v>
      </c>
    </row>
    <row r="18" spans="1:11" ht="18" customHeight="1" x14ac:dyDescent="0.3">
      <c r="A18" s="30" t="s">
        <v>109</v>
      </c>
      <c r="B18" s="4">
        <f t="shared" ref="B18:I18" si="16">B15/B16</f>
        <v>0.7138461538461538</v>
      </c>
      <c r="C18" s="4">
        <f t="shared" si="16"/>
        <v>0.7190332326283988</v>
      </c>
      <c r="D18" s="4">
        <f t="shared" si="16"/>
        <v>0.68827160493827155</v>
      </c>
      <c r="E18" s="4">
        <f t="shared" si="16"/>
        <v>0.66666666666666663</v>
      </c>
      <c r="F18" s="4">
        <f t="shared" si="16"/>
        <v>0.66763848396501457</v>
      </c>
      <c r="G18" s="4">
        <f t="shared" si="16"/>
        <v>0.61988304093567248</v>
      </c>
      <c r="H18" s="4">
        <f t="shared" si="16"/>
        <v>0.60641399416909625</v>
      </c>
      <c r="I18" s="4">
        <f t="shared" si="16"/>
        <v>0.61235955056179781</v>
      </c>
      <c r="J18" s="49">
        <f t="shared" ref="J18:K18" si="17">J15/J16</f>
        <v>0.58840579710144925</v>
      </c>
      <c r="K18" s="49">
        <f t="shared" si="17"/>
        <v>0.59887005649717517</v>
      </c>
    </row>
    <row r="19" spans="1:11" ht="18" customHeight="1" x14ac:dyDescent="0.3">
      <c r="A19" s="68" t="s">
        <v>111</v>
      </c>
      <c r="B19" s="20">
        <v>631</v>
      </c>
      <c r="C19" s="20">
        <v>699</v>
      </c>
      <c r="D19" s="20">
        <v>750</v>
      </c>
      <c r="E19" s="19">
        <v>806</v>
      </c>
      <c r="F19" s="19">
        <v>887</v>
      </c>
      <c r="G19" s="19">
        <v>943</v>
      </c>
      <c r="H19" s="19">
        <v>948</v>
      </c>
      <c r="I19" s="19">
        <v>932</v>
      </c>
      <c r="J19" s="51">
        <v>1043</v>
      </c>
      <c r="K19" s="51">
        <v>1120</v>
      </c>
    </row>
    <row r="20" spans="1:11" ht="18" customHeight="1" x14ac:dyDescent="0.3">
      <c r="A20" s="68" t="s">
        <v>114</v>
      </c>
      <c r="B20" s="20">
        <v>532</v>
      </c>
      <c r="C20" s="20">
        <v>519</v>
      </c>
      <c r="D20" s="20">
        <v>540</v>
      </c>
      <c r="E20" s="19">
        <v>582</v>
      </c>
      <c r="F20" s="19">
        <v>657</v>
      </c>
      <c r="G20" s="19">
        <v>664</v>
      </c>
      <c r="H20" s="19">
        <v>672</v>
      </c>
      <c r="I20" s="19">
        <v>620</v>
      </c>
      <c r="J20" s="51">
        <v>692</v>
      </c>
      <c r="K20" s="51">
        <v>738</v>
      </c>
    </row>
    <row r="21" spans="1:11" ht="18" customHeight="1" x14ac:dyDescent="0.3">
      <c r="A21" s="68" t="s">
        <v>112</v>
      </c>
      <c r="B21" s="17">
        <f t="shared" ref="B21:I21" si="18">SUM(B19:B20)</f>
        <v>1163</v>
      </c>
      <c r="C21" s="20">
        <f t="shared" si="18"/>
        <v>1218</v>
      </c>
      <c r="D21" s="20">
        <f t="shared" si="18"/>
        <v>1290</v>
      </c>
      <c r="E21" s="19">
        <f t="shared" si="18"/>
        <v>1388</v>
      </c>
      <c r="F21" s="19">
        <f t="shared" si="18"/>
        <v>1544</v>
      </c>
      <c r="G21" s="19">
        <f t="shared" si="18"/>
        <v>1607</v>
      </c>
      <c r="H21" s="19">
        <f t="shared" si="18"/>
        <v>1620</v>
      </c>
      <c r="I21" s="19">
        <f t="shared" si="18"/>
        <v>1552</v>
      </c>
      <c r="J21" s="51">
        <f t="shared" ref="J21:K21" si="19">SUM(J19:J20)</f>
        <v>1735</v>
      </c>
      <c r="K21" s="50">
        <f t="shared" si="19"/>
        <v>1858</v>
      </c>
    </row>
    <row r="22" spans="1:11" ht="18" customHeight="1" x14ac:dyDescent="0.3">
      <c r="A22" s="47" t="s">
        <v>113</v>
      </c>
      <c r="B22" s="21">
        <f t="shared" ref="B22:I22" si="20">B19/B21</f>
        <v>0.54256233877901983</v>
      </c>
      <c r="C22" s="21">
        <f t="shared" si="20"/>
        <v>0.57389162561576357</v>
      </c>
      <c r="D22" s="21">
        <f t="shared" si="20"/>
        <v>0.58139534883720934</v>
      </c>
      <c r="E22" s="22">
        <f t="shared" si="20"/>
        <v>0.5806916426512968</v>
      </c>
      <c r="F22" s="22">
        <f t="shared" si="20"/>
        <v>0.57448186528497414</v>
      </c>
      <c r="G22" s="22">
        <f t="shared" si="20"/>
        <v>0.58680771624144368</v>
      </c>
      <c r="H22" s="22">
        <f t="shared" si="20"/>
        <v>0.58518518518518514</v>
      </c>
      <c r="I22" s="22">
        <f t="shared" si="20"/>
        <v>0.60051546391752575</v>
      </c>
      <c r="J22" s="55">
        <f t="shared" ref="J22:K22" si="21">J19/J21</f>
        <v>0.60115273775216138</v>
      </c>
      <c r="K22" s="55">
        <f t="shared" si="21"/>
        <v>0.60279870828848225</v>
      </c>
    </row>
    <row r="23" spans="1:11" ht="18" customHeight="1" x14ac:dyDescent="0.3">
      <c r="A23" s="30" t="s">
        <v>115</v>
      </c>
      <c r="B23" s="4">
        <f t="shared" ref="B23:I23" si="22">B20/B21</f>
        <v>0.45743766122098023</v>
      </c>
      <c r="C23" s="4">
        <f t="shared" si="22"/>
        <v>0.42610837438423643</v>
      </c>
      <c r="D23" s="4">
        <f t="shared" si="22"/>
        <v>0.41860465116279072</v>
      </c>
      <c r="E23" s="4">
        <f t="shared" si="22"/>
        <v>0.41930835734870314</v>
      </c>
      <c r="F23" s="4">
        <f t="shared" si="22"/>
        <v>0.42551813471502592</v>
      </c>
      <c r="G23" s="4">
        <f t="shared" si="22"/>
        <v>0.41319228375855632</v>
      </c>
      <c r="H23" s="4">
        <f t="shared" si="22"/>
        <v>0.4148148148148148</v>
      </c>
      <c r="I23" s="4">
        <f t="shared" si="22"/>
        <v>0.39948453608247425</v>
      </c>
      <c r="J23" s="49">
        <f t="shared" ref="J23:K23" si="23">J20/J21</f>
        <v>0.39884726224783862</v>
      </c>
      <c r="K23" s="49">
        <f t="shared" si="23"/>
        <v>0.39720129171151775</v>
      </c>
    </row>
    <row r="24" spans="1:11" ht="18" customHeight="1" x14ac:dyDescent="0.3">
      <c r="A24" s="68" t="s">
        <v>116</v>
      </c>
      <c r="B24" s="17">
        <v>221</v>
      </c>
      <c r="C24" s="17">
        <v>219</v>
      </c>
      <c r="D24" s="17">
        <v>224</v>
      </c>
      <c r="E24" s="18">
        <v>230</v>
      </c>
      <c r="F24" s="18">
        <v>229</v>
      </c>
      <c r="G24" s="18">
        <v>234</v>
      </c>
      <c r="H24" s="18">
        <v>224</v>
      </c>
      <c r="I24" s="18">
        <v>218</v>
      </c>
      <c r="J24" s="50">
        <v>211</v>
      </c>
      <c r="K24" s="50">
        <v>215</v>
      </c>
    </row>
    <row r="25" spans="1:11" ht="18" customHeight="1" x14ac:dyDescent="0.3">
      <c r="A25" s="68" t="s">
        <v>117</v>
      </c>
      <c r="B25" s="17">
        <v>50</v>
      </c>
      <c r="C25" s="17">
        <v>47</v>
      </c>
      <c r="D25" s="17">
        <v>47</v>
      </c>
      <c r="E25" s="18">
        <v>49</v>
      </c>
      <c r="F25" s="18">
        <v>48</v>
      </c>
      <c r="G25" s="18">
        <v>42</v>
      </c>
      <c r="H25" s="18">
        <v>46</v>
      </c>
      <c r="I25" s="18">
        <v>55</v>
      </c>
      <c r="J25" s="50">
        <v>56</v>
      </c>
      <c r="K25" s="50">
        <v>55</v>
      </c>
    </row>
    <row r="26" spans="1:11" ht="18" customHeight="1" x14ac:dyDescent="0.3">
      <c r="A26" s="68" t="s">
        <v>118</v>
      </c>
      <c r="B26" s="17">
        <f t="shared" ref="B26:J26" si="24">SUM(B24:B25)</f>
        <v>271</v>
      </c>
      <c r="C26" s="17">
        <f t="shared" si="24"/>
        <v>266</v>
      </c>
      <c r="D26" s="17">
        <f t="shared" si="24"/>
        <v>271</v>
      </c>
      <c r="E26" s="18">
        <f t="shared" si="24"/>
        <v>279</v>
      </c>
      <c r="F26" s="18">
        <f t="shared" si="24"/>
        <v>277</v>
      </c>
      <c r="G26" s="18">
        <f t="shared" si="24"/>
        <v>276</v>
      </c>
      <c r="H26" s="18">
        <f t="shared" si="24"/>
        <v>270</v>
      </c>
      <c r="I26" s="18">
        <f t="shared" si="24"/>
        <v>273</v>
      </c>
      <c r="J26" s="18">
        <f t="shared" si="24"/>
        <v>267</v>
      </c>
      <c r="K26" s="50">
        <f t="shared" ref="K26" si="25">SUM(K24:K25)</f>
        <v>270</v>
      </c>
    </row>
    <row r="27" spans="1:11" ht="18" customHeight="1" x14ac:dyDescent="0.3">
      <c r="A27" s="47" t="s">
        <v>119</v>
      </c>
      <c r="B27" s="21">
        <f t="shared" ref="B27:I27" si="26">B24/B26</f>
        <v>0.81549815498154976</v>
      </c>
      <c r="C27" s="21">
        <f t="shared" si="26"/>
        <v>0.82330827067669177</v>
      </c>
      <c r="D27" s="21">
        <f t="shared" si="26"/>
        <v>0.82656826568265684</v>
      </c>
      <c r="E27" s="22">
        <f t="shared" si="26"/>
        <v>0.82437275985663083</v>
      </c>
      <c r="F27" s="22">
        <f t="shared" si="26"/>
        <v>0.8267148014440433</v>
      </c>
      <c r="G27" s="22">
        <f t="shared" si="26"/>
        <v>0.84782608695652173</v>
      </c>
      <c r="H27" s="22">
        <f t="shared" si="26"/>
        <v>0.82962962962962961</v>
      </c>
      <c r="I27" s="22">
        <f t="shared" si="26"/>
        <v>0.79853479853479858</v>
      </c>
      <c r="J27" s="55">
        <f t="shared" ref="J27:K27" si="27">J24/J26</f>
        <v>0.79026217228464424</v>
      </c>
      <c r="K27" s="55">
        <f t="shared" si="27"/>
        <v>0.79629629629629628</v>
      </c>
    </row>
    <row r="28" spans="1:11" ht="18" customHeight="1" x14ac:dyDescent="0.3">
      <c r="A28" s="30" t="s">
        <v>120</v>
      </c>
      <c r="B28" s="4">
        <f t="shared" ref="B28:I28" si="28">B25/B26</f>
        <v>0.18450184501845018</v>
      </c>
      <c r="C28" s="4">
        <f t="shared" si="28"/>
        <v>0.17669172932330826</v>
      </c>
      <c r="D28" s="4">
        <f t="shared" si="28"/>
        <v>0.17343173431734318</v>
      </c>
      <c r="E28" s="4">
        <f t="shared" si="28"/>
        <v>0.17562724014336917</v>
      </c>
      <c r="F28" s="4">
        <f t="shared" si="28"/>
        <v>0.17328519855595667</v>
      </c>
      <c r="G28" s="4">
        <f t="shared" si="28"/>
        <v>0.15217391304347827</v>
      </c>
      <c r="H28" s="4">
        <f t="shared" si="28"/>
        <v>0.17037037037037037</v>
      </c>
      <c r="I28" s="4">
        <f t="shared" si="28"/>
        <v>0.20146520146520147</v>
      </c>
      <c r="J28" s="49">
        <f t="shared" ref="J28:K28" si="29">J25/J26</f>
        <v>0.20973782771535582</v>
      </c>
      <c r="K28" s="49">
        <f t="shared" si="29"/>
        <v>0.20370370370370369</v>
      </c>
    </row>
    <row r="29" spans="1:11" ht="18" customHeight="1" x14ac:dyDescent="0.3">
      <c r="A29" s="68" t="s">
        <v>121</v>
      </c>
      <c r="B29" s="20">
        <v>871</v>
      </c>
      <c r="C29" s="20">
        <v>864</v>
      </c>
      <c r="D29" s="20">
        <v>861</v>
      </c>
      <c r="E29" s="19">
        <v>893</v>
      </c>
      <c r="F29" s="19">
        <v>846</v>
      </c>
      <c r="G29" s="19">
        <v>829</v>
      </c>
      <c r="H29" s="19">
        <v>809</v>
      </c>
      <c r="I29" s="19">
        <v>749</v>
      </c>
      <c r="J29" s="51">
        <v>676</v>
      </c>
      <c r="K29" s="51">
        <v>680</v>
      </c>
    </row>
    <row r="30" spans="1:11" ht="18" customHeight="1" x14ac:dyDescent="0.3">
      <c r="A30" s="68" t="s">
        <v>122</v>
      </c>
      <c r="B30" s="20">
        <v>551</v>
      </c>
      <c r="C30" s="20">
        <v>541</v>
      </c>
      <c r="D30" s="20">
        <v>524</v>
      </c>
      <c r="E30" s="19">
        <v>507</v>
      </c>
      <c r="F30" s="19">
        <v>466</v>
      </c>
      <c r="G30" s="19">
        <v>450</v>
      </c>
      <c r="H30" s="19">
        <v>430</v>
      </c>
      <c r="I30" s="19">
        <v>382</v>
      </c>
      <c r="J30" s="51">
        <v>337</v>
      </c>
      <c r="K30" s="51">
        <v>344</v>
      </c>
    </row>
    <row r="31" spans="1:11" ht="18" customHeight="1" x14ac:dyDescent="0.3">
      <c r="A31" s="68" t="s">
        <v>123</v>
      </c>
      <c r="B31" s="17">
        <f t="shared" ref="B31:I31" si="30">SUM(B29:B30)</f>
        <v>1422</v>
      </c>
      <c r="C31" s="20">
        <f t="shared" si="30"/>
        <v>1405</v>
      </c>
      <c r="D31" s="20">
        <f t="shared" si="30"/>
        <v>1385</v>
      </c>
      <c r="E31" s="19">
        <f t="shared" si="30"/>
        <v>1400</v>
      </c>
      <c r="F31" s="19">
        <f t="shared" si="30"/>
        <v>1312</v>
      </c>
      <c r="G31" s="19">
        <f t="shared" si="30"/>
        <v>1279</v>
      </c>
      <c r="H31" s="19">
        <f t="shared" si="30"/>
        <v>1239</v>
      </c>
      <c r="I31" s="19">
        <f t="shared" si="30"/>
        <v>1131</v>
      </c>
      <c r="J31" s="51">
        <f t="shared" ref="J31:K31" si="31">SUM(J29:J30)</f>
        <v>1013</v>
      </c>
      <c r="K31" s="50">
        <f t="shared" si="31"/>
        <v>1024</v>
      </c>
    </row>
    <row r="32" spans="1:11" ht="18" customHeight="1" x14ac:dyDescent="0.3">
      <c r="A32" s="47" t="s">
        <v>124</v>
      </c>
      <c r="B32" s="21">
        <f t="shared" ref="B32:I32" si="32">B29/B31</f>
        <v>0.61251758087201125</v>
      </c>
      <c r="C32" s="21">
        <f t="shared" si="32"/>
        <v>0.61494661921708182</v>
      </c>
      <c r="D32" s="21">
        <f t="shared" si="32"/>
        <v>0.62166064981949454</v>
      </c>
      <c r="E32" s="22">
        <f t="shared" si="32"/>
        <v>0.6378571428571429</v>
      </c>
      <c r="F32" s="22">
        <f t="shared" si="32"/>
        <v>0.64481707317073167</v>
      </c>
      <c r="G32" s="22">
        <f t="shared" si="32"/>
        <v>0.6481626270523847</v>
      </c>
      <c r="H32" s="22">
        <f t="shared" si="32"/>
        <v>0.65294592413236485</v>
      </c>
      <c r="I32" s="22">
        <f t="shared" si="32"/>
        <v>0.66224580017683465</v>
      </c>
      <c r="J32" s="55">
        <f t="shared" ref="J32:K32" si="33">J29/J31</f>
        <v>0.66732477788746303</v>
      </c>
      <c r="K32" s="55">
        <f t="shared" si="33"/>
        <v>0.6640625</v>
      </c>
    </row>
    <row r="33" spans="1:11" ht="18" customHeight="1" x14ac:dyDescent="0.3">
      <c r="A33" s="30" t="s">
        <v>125</v>
      </c>
      <c r="B33" s="4">
        <f t="shared" ref="B33:I33" si="34">B30/B31</f>
        <v>0.38748241912798875</v>
      </c>
      <c r="C33" s="4">
        <f t="shared" si="34"/>
        <v>0.38505338078291818</v>
      </c>
      <c r="D33" s="4">
        <f t="shared" si="34"/>
        <v>0.37833935018050541</v>
      </c>
      <c r="E33" s="4">
        <f t="shared" si="34"/>
        <v>0.36214285714285716</v>
      </c>
      <c r="F33" s="4">
        <f t="shared" si="34"/>
        <v>0.35518292682926828</v>
      </c>
      <c r="G33" s="4">
        <f t="shared" si="34"/>
        <v>0.3518373729476153</v>
      </c>
      <c r="H33" s="4">
        <f t="shared" si="34"/>
        <v>0.3470540758676352</v>
      </c>
      <c r="I33" s="4">
        <f t="shared" si="34"/>
        <v>0.33775419982316535</v>
      </c>
      <c r="J33" s="49">
        <f t="shared" ref="J33:K33" si="35">J30/J31</f>
        <v>0.33267522211253703</v>
      </c>
      <c r="K33" s="49">
        <f t="shared" si="35"/>
        <v>0.3359375</v>
      </c>
    </row>
    <row r="34" spans="1:11" ht="18" customHeight="1" x14ac:dyDescent="0.3">
      <c r="A34" s="68" t="s">
        <v>126</v>
      </c>
      <c r="B34" s="20">
        <v>767</v>
      </c>
      <c r="C34" s="20">
        <v>767</v>
      </c>
      <c r="D34" s="20">
        <v>727</v>
      </c>
      <c r="E34" s="19">
        <v>787</v>
      </c>
      <c r="F34" s="19">
        <v>797</v>
      </c>
      <c r="G34" s="19">
        <v>805</v>
      </c>
      <c r="H34" s="19">
        <v>790</v>
      </c>
      <c r="I34" s="19">
        <v>798</v>
      </c>
      <c r="J34" s="51">
        <v>780</v>
      </c>
      <c r="K34" s="51">
        <v>773</v>
      </c>
    </row>
    <row r="35" spans="1:11" ht="18" customHeight="1" x14ac:dyDescent="0.3">
      <c r="A35" s="68" t="s">
        <v>127</v>
      </c>
      <c r="B35" s="20">
        <v>680</v>
      </c>
      <c r="C35" s="20">
        <v>689</v>
      </c>
      <c r="D35" s="20">
        <v>661</v>
      </c>
      <c r="E35" s="19">
        <v>667</v>
      </c>
      <c r="F35" s="19">
        <v>695</v>
      </c>
      <c r="G35" s="19">
        <v>701</v>
      </c>
      <c r="H35" s="19">
        <v>701</v>
      </c>
      <c r="I35" s="19">
        <v>719</v>
      </c>
      <c r="J35" s="51">
        <v>705</v>
      </c>
      <c r="K35" s="51">
        <v>683</v>
      </c>
    </row>
    <row r="36" spans="1:11" ht="18" customHeight="1" x14ac:dyDescent="0.3">
      <c r="A36" s="68" t="s">
        <v>128</v>
      </c>
      <c r="B36" s="17">
        <f t="shared" ref="B36:I36" si="36">SUM(B34:B35)</f>
        <v>1447</v>
      </c>
      <c r="C36" s="20">
        <f t="shared" si="36"/>
        <v>1456</v>
      </c>
      <c r="D36" s="20">
        <f t="shared" si="36"/>
        <v>1388</v>
      </c>
      <c r="E36" s="19">
        <f t="shared" si="36"/>
        <v>1454</v>
      </c>
      <c r="F36" s="19">
        <f t="shared" si="36"/>
        <v>1492</v>
      </c>
      <c r="G36" s="19">
        <f t="shared" si="36"/>
        <v>1506</v>
      </c>
      <c r="H36" s="19">
        <f t="shared" si="36"/>
        <v>1491</v>
      </c>
      <c r="I36" s="19">
        <f t="shared" si="36"/>
        <v>1517</v>
      </c>
      <c r="J36" s="51">
        <f t="shared" ref="J36:K36" si="37">SUM(J34:J35)</f>
        <v>1485</v>
      </c>
      <c r="K36" s="50">
        <f t="shared" si="37"/>
        <v>1456</v>
      </c>
    </row>
    <row r="37" spans="1:11" ht="18" customHeight="1" x14ac:dyDescent="0.3">
      <c r="A37" s="47" t="s">
        <v>129</v>
      </c>
      <c r="B37" s="21">
        <f t="shared" ref="B37:I37" si="38">B34/B36</f>
        <v>0.53006219765031104</v>
      </c>
      <c r="C37" s="21">
        <f t="shared" si="38"/>
        <v>0.5267857142857143</v>
      </c>
      <c r="D37" s="21">
        <f t="shared" si="38"/>
        <v>0.52377521613832856</v>
      </c>
      <c r="E37" s="22">
        <f t="shared" si="38"/>
        <v>0.54126547455295737</v>
      </c>
      <c r="F37" s="22">
        <f t="shared" si="38"/>
        <v>0.53418230563002678</v>
      </c>
      <c r="G37" s="22">
        <f t="shared" si="38"/>
        <v>0.53452855245683928</v>
      </c>
      <c r="H37" s="22">
        <f t="shared" si="38"/>
        <v>0.5298457411133467</v>
      </c>
      <c r="I37" s="22">
        <f t="shared" si="38"/>
        <v>0.52603823335530653</v>
      </c>
      <c r="J37" s="55">
        <f t="shared" ref="J37:K37" si="39">J34/J36</f>
        <v>0.5252525252525253</v>
      </c>
      <c r="K37" s="55">
        <f t="shared" si="39"/>
        <v>0.53090659340659341</v>
      </c>
    </row>
    <row r="38" spans="1:11" ht="18" customHeight="1" x14ac:dyDescent="0.3">
      <c r="A38" s="30" t="s">
        <v>130</v>
      </c>
      <c r="B38" s="4">
        <f t="shared" ref="B38:I38" si="40">B35/B36</f>
        <v>0.46993780234968902</v>
      </c>
      <c r="C38" s="4">
        <f t="shared" si="40"/>
        <v>0.4732142857142857</v>
      </c>
      <c r="D38" s="4">
        <f t="shared" si="40"/>
        <v>0.4762247838616715</v>
      </c>
      <c r="E38" s="4">
        <f t="shared" si="40"/>
        <v>0.45873452544704263</v>
      </c>
      <c r="F38" s="4">
        <f t="shared" si="40"/>
        <v>0.46581769436997317</v>
      </c>
      <c r="G38" s="4">
        <f t="shared" si="40"/>
        <v>0.46547144754316067</v>
      </c>
      <c r="H38" s="4">
        <f t="shared" si="40"/>
        <v>0.47015425888665324</v>
      </c>
      <c r="I38" s="4">
        <f t="shared" si="40"/>
        <v>0.47396176664469347</v>
      </c>
      <c r="J38" s="49">
        <f t="shared" ref="J38:K38" si="41">J35/J36</f>
        <v>0.47474747474747475</v>
      </c>
      <c r="K38" s="49">
        <f t="shared" si="41"/>
        <v>0.46909340659340659</v>
      </c>
    </row>
    <row r="39" spans="1:11" ht="18" customHeight="1" x14ac:dyDescent="0.3">
      <c r="A39" s="68" t="s">
        <v>131</v>
      </c>
      <c r="B39" s="20">
        <f t="shared" ref="B39:K39" si="42">SUM(B4+B9+B14+B19+B24+B29+B34)</f>
        <v>2891</v>
      </c>
      <c r="C39" s="20">
        <f t="shared" si="42"/>
        <v>2935</v>
      </c>
      <c r="D39" s="20">
        <f t="shared" si="42"/>
        <v>2948</v>
      </c>
      <c r="E39" s="19">
        <f t="shared" si="42"/>
        <v>3120</v>
      </c>
      <c r="F39" s="19">
        <f t="shared" si="42"/>
        <v>3168</v>
      </c>
      <c r="G39" s="19">
        <f t="shared" si="42"/>
        <v>3247</v>
      </c>
      <c r="H39" s="19">
        <f t="shared" si="42"/>
        <v>3228</v>
      </c>
      <c r="I39" s="19">
        <f t="shared" si="42"/>
        <v>3141</v>
      </c>
      <c r="J39" s="19">
        <f t="shared" si="42"/>
        <v>3149</v>
      </c>
      <c r="K39" s="19">
        <f t="shared" si="42"/>
        <v>3229</v>
      </c>
    </row>
    <row r="40" spans="1:11" ht="18" customHeight="1" x14ac:dyDescent="0.3">
      <c r="A40" s="68" t="s">
        <v>132</v>
      </c>
      <c r="B40" s="20">
        <f t="shared" ref="B40:K40" si="43">SUM(B5+B10+B15+B20+B25+B30+B35)</f>
        <v>2400</v>
      </c>
      <c r="C40" s="20">
        <f t="shared" si="43"/>
        <v>2389</v>
      </c>
      <c r="D40" s="20">
        <f t="shared" si="43"/>
        <v>2345</v>
      </c>
      <c r="E40" s="19">
        <f t="shared" si="43"/>
        <v>2397</v>
      </c>
      <c r="F40" s="19">
        <f t="shared" si="43"/>
        <v>2457</v>
      </c>
      <c r="G40" s="19">
        <f t="shared" si="43"/>
        <v>2412</v>
      </c>
      <c r="H40" s="19">
        <f t="shared" si="43"/>
        <v>2390</v>
      </c>
      <c r="I40" s="19">
        <f t="shared" si="43"/>
        <v>2302</v>
      </c>
      <c r="J40" s="19">
        <f t="shared" si="43"/>
        <v>2284</v>
      </c>
      <c r="K40" s="19">
        <f t="shared" si="43"/>
        <v>2337</v>
      </c>
    </row>
    <row r="41" spans="1:11" ht="18" customHeight="1" x14ac:dyDescent="0.3">
      <c r="A41" s="68" t="s">
        <v>133</v>
      </c>
      <c r="B41" s="17">
        <f t="shared" ref="B41:K41" si="44">SUM(B6+B11+B16+B21+B26+B31+B36)</f>
        <v>5291</v>
      </c>
      <c r="C41" s="20">
        <f t="shared" si="44"/>
        <v>5324</v>
      </c>
      <c r="D41" s="20">
        <f t="shared" si="44"/>
        <v>5293</v>
      </c>
      <c r="E41" s="19">
        <f t="shared" si="44"/>
        <v>5517</v>
      </c>
      <c r="F41" s="19">
        <f t="shared" si="44"/>
        <v>5625</v>
      </c>
      <c r="G41" s="19">
        <f t="shared" si="44"/>
        <v>5659</v>
      </c>
      <c r="H41" s="19">
        <f t="shared" si="44"/>
        <v>5618</v>
      </c>
      <c r="I41" s="19">
        <f t="shared" si="44"/>
        <v>5443</v>
      </c>
      <c r="J41" s="19">
        <f t="shared" si="44"/>
        <v>5433</v>
      </c>
      <c r="K41" s="19">
        <f t="shared" si="44"/>
        <v>5566</v>
      </c>
    </row>
    <row r="42" spans="1:11" ht="18" customHeight="1" x14ac:dyDescent="0.3">
      <c r="A42" s="47" t="s">
        <v>134</v>
      </c>
      <c r="B42" s="21">
        <f t="shared" ref="B42:I42" si="45">B39/B41</f>
        <v>0.54639954639954635</v>
      </c>
      <c r="C42" s="21">
        <f t="shared" si="45"/>
        <v>0.55127723516153271</v>
      </c>
      <c r="D42" s="21">
        <f t="shared" si="45"/>
        <v>0.55696202531645567</v>
      </c>
      <c r="E42" s="22">
        <f t="shared" si="45"/>
        <v>0.56552474170744971</v>
      </c>
      <c r="F42" s="22">
        <f t="shared" si="45"/>
        <v>0.56320000000000003</v>
      </c>
      <c r="G42" s="22">
        <f t="shared" si="45"/>
        <v>0.57377628556282023</v>
      </c>
      <c r="H42" s="22">
        <f t="shared" si="45"/>
        <v>0.57458170167319333</v>
      </c>
      <c r="I42" s="22">
        <f t="shared" si="45"/>
        <v>0.57707146794047404</v>
      </c>
      <c r="J42" s="55">
        <f t="shared" ref="J42:K42" si="46">J39/J41</f>
        <v>0.57960611080434388</v>
      </c>
      <c r="K42" s="55">
        <f t="shared" si="46"/>
        <v>0.58012935680919875</v>
      </c>
    </row>
    <row r="43" spans="1:11" ht="18" customHeight="1" x14ac:dyDescent="0.3">
      <c r="A43" s="30" t="s">
        <v>135</v>
      </c>
      <c r="B43" s="4">
        <f t="shared" ref="B43:I43" si="47">B40/B41</f>
        <v>0.45360045360045359</v>
      </c>
      <c r="C43" s="4">
        <f t="shared" si="47"/>
        <v>0.44872276483846729</v>
      </c>
      <c r="D43" s="4">
        <f t="shared" si="47"/>
        <v>0.44303797468354428</v>
      </c>
      <c r="E43" s="4">
        <f t="shared" si="47"/>
        <v>0.43447525829255029</v>
      </c>
      <c r="F43" s="4">
        <f t="shared" si="47"/>
        <v>0.43680000000000002</v>
      </c>
      <c r="G43" s="4">
        <f t="shared" si="47"/>
        <v>0.42622371443717971</v>
      </c>
      <c r="H43" s="4">
        <f t="shared" si="47"/>
        <v>0.42541829832680667</v>
      </c>
      <c r="I43" s="4">
        <f t="shared" si="47"/>
        <v>0.42292853205952602</v>
      </c>
      <c r="J43" s="49">
        <f t="shared" ref="J43:K43" si="48">J40/J41</f>
        <v>0.42039388919565618</v>
      </c>
      <c r="K43" s="49">
        <f t="shared" si="48"/>
        <v>0.41987064319080131</v>
      </c>
    </row>
    <row r="44" spans="1:11" ht="14.5" x14ac:dyDescent="0.35">
      <c r="A44" s="8"/>
    </row>
    <row r="45" spans="1:11" ht="14.5" x14ac:dyDescent="0.35">
      <c r="A45" s="9"/>
    </row>
    <row r="46" spans="1:11" ht="14.5" x14ac:dyDescent="0.35">
      <c r="A46" s="8"/>
    </row>
    <row r="47" spans="1:11" ht="14.5" x14ac:dyDescent="0.35">
      <c r="A47" s="8"/>
    </row>
    <row r="48" spans="1:11" ht="14.5" x14ac:dyDescent="0.35">
      <c r="A48" s="8"/>
    </row>
  </sheetData>
  <phoneticPr fontId="28" type="noConversion"/>
  <pageMargins left="0.75" right="0.75" top="1" bottom="1" header="0.51180555555555496" footer="0.51180555555555496"/>
  <pageSetup paperSize="9" scale="62" firstPageNumber="0" orientation="portrait" r:id="rId1"/>
  <rowBreaks count="1" manualBreakCount="1">
    <brk id="42" max="16383" man="1"/>
  </rowBreaks>
  <colBreaks count="1" manualBreakCount="1">
    <brk id="3" max="1048575" man="1"/>
  </colBreaks>
  <tableParts count="1">
    <tablePart r:id="rId2"/>
  </tablePart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48"/>
  <sheetViews>
    <sheetView zoomScaleNormal="100" workbookViewId="0"/>
  </sheetViews>
  <sheetFormatPr baseColWidth="10" defaultColWidth="8.83203125" defaultRowHeight="16" x14ac:dyDescent="0.4"/>
  <cols>
    <col min="1" max="1" width="16.58203125" style="7" customWidth="1"/>
    <col min="2" max="4" width="10.58203125" style="13" customWidth="1"/>
    <col min="5" max="11" width="10.58203125" style="14" customWidth="1"/>
    <col min="12" max="1017" width="10.5" style="13" customWidth="1"/>
    <col min="1018" max="16384" width="8.83203125" style="13"/>
  </cols>
  <sheetData>
    <row r="1" spans="1:11" s="11" customFormat="1" ht="30.65" customHeight="1" x14ac:dyDescent="0.35">
      <c r="A1" s="10" t="s">
        <v>396</v>
      </c>
    </row>
    <row r="2" spans="1:11" s="5" customFormat="1" ht="23.5" customHeight="1" x14ac:dyDescent="0.35">
      <c r="A2" s="5" t="s">
        <v>11</v>
      </c>
    </row>
    <row r="3" spans="1:11" s="6" customFormat="1" ht="18" customHeight="1" x14ac:dyDescent="0.3">
      <c r="A3" s="69" t="s">
        <v>99</v>
      </c>
      <c r="B3" s="70" t="s">
        <v>38</v>
      </c>
      <c r="C3" s="70" t="s">
        <v>39</v>
      </c>
      <c r="D3" s="70" t="s">
        <v>40</v>
      </c>
      <c r="E3" s="70" t="s">
        <v>41</v>
      </c>
      <c r="F3" s="70" t="s">
        <v>42</v>
      </c>
      <c r="G3" s="70" t="s">
        <v>43</v>
      </c>
      <c r="H3" s="70" t="s">
        <v>44</v>
      </c>
      <c r="I3" s="70" t="s">
        <v>45</v>
      </c>
      <c r="J3" s="71" t="s">
        <v>46</v>
      </c>
      <c r="K3" s="71" t="s">
        <v>389</v>
      </c>
    </row>
    <row r="4" spans="1:11" ht="18" customHeight="1" x14ac:dyDescent="0.4">
      <c r="A4" s="68" t="s">
        <v>95</v>
      </c>
      <c r="B4" s="17">
        <v>4</v>
      </c>
      <c r="C4" s="17">
        <v>1</v>
      </c>
      <c r="D4" s="17">
        <v>5</v>
      </c>
      <c r="E4" s="18">
        <v>3</v>
      </c>
      <c r="F4" s="18">
        <v>3</v>
      </c>
      <c r="G4" s="18">
        <v>1</v>
      </c>
      <c r="H4" s="18">
        <v>3</v>
      </c>
      <c r="I4" s="18">
        <v>6</v>
      </c>
      <c r="J4" s="50">
        <v>2</v>
      </c>
      <c r="K4" s="50">
        <v>7</v>
      </c>
    </row>
    <row r="5" spans="1:11" ht="18" customHeight="1" x14ac:dyDescent="0.4">
      <c r="A5" s="68" t="s">
        <v>98</v>
      </c>
      <c r="B5" s="17">
        <v>3</v>
      </c>
      <c r="C5" s="17">
        <v>3</v>
      </c>
      <c r="D5" s="17">
        <v>3</v>
      </c>
      <c r="E5" s="18">
        <v>4</v>
      </c>
      <c r="F5" s="18">
        <v>4</v>
      </c>
      <c r="G5" s="18">
        <v>1</v>
      </c>
      <c r="H5" s="18">
        <v>1</v>
      </c>
      <c r="I5" s="18">
        <v>2</v>
      </c>
      <c r="J5" s="50">
        <v>3</v>
      </c>
      <c r="K5" s="50">
        <v>5</v>
      </c>
    </row>
    <row r="6" spans="1:11" ht="18" customHeight="1" x14ac:dyDescent="0.4">
      <c r="A6" s="68" t="s">
        <v>96</v>
      </c>
      <c r="B6" s="17">
        <f t="shared" ref="B6:I6" si="0">SUM(B4:B5)</f>
        <v>7</v>
      </c>
      <c r="C6" s="17">
        <f t="shared" si="0"/>
        <v>4</v>
      </c>
      <c r="D6" s="17">
        <f t="shared" si="0"/>
        <v>8</v>
      </c>
      <c r="E6" s="18">
        <f t="shared" si="0"/>
        <v>7</v>
      </c>
      <c r="F6" s="18">
        <f t="shared" si="0"/>
        <v>7</v>
      </c>
      <c r="G6" s="18">
        <f t="shared" si="0"/>
        <v>2</v>
      </c>
      <c r="H6" s="18">
        <f t="shared" si="0"/>
        <v>4</v>
      </c>
      <c r="I6" s="18">
        <f t="shared" si="0"/>
        <v>8</v>
      </c>
      <c r="J6" s="50">
        <f t="shared" ref="J6:K6" si="1">SUM(J4:J5)</f>
        <v>5</v>
      </c>
      <c r="K6" s="50">
        <f t="shared" si="1"/>
        <v>12</v>
      </c>
    </row>
    <row r="7" spans="1:11" ht="18" customHeight="1" x14ac:dyDescent="0.4">
      <c r="A7" s="47" t="s">
        <v>97</v>
      </c>
      <c r="B7" s="21">
        <f t="shared" ref="B7:I7" si="2">B4/B6</f>
        <v>0.5714285714285714</v>
      </c>
      <c r="C7" s="21">
        <f t="shared" si="2"/>
        <v>0.25</v>
      </c>
      <c r="D7" s="21">
        <f t="shared" si="2"/>
        <v>0.625</v>
      </c>
      <c r="E7" s="22">
        <f t="shared" si="2"/>
        <v>0.42857142857142855</v>
      </c>
      <c r="F7" s="22">
        <f t="shared" si="2"/>
        <v>0.42857142857142855</v>
      </c>
      <c r="G7" s="22">
        <f t="shared" si="2"/>
        <v>0.5</v>
      </c>
      <c r="H7" s="22">
        <f t="shared" si="2"/>
        <v>0.75</v>
      </c>
      <c r="I7" s="22">
        <f t="shared" si="2"/>
        <v>0.75</v>
      </c>
      <c r="J7" s="55">
        <f t="shared" ref="J7:K7" si="3">J4/J6</f>
        <v>0.4</v>
      </c>
      <c r="K7" s="55">
        <f t="shared" si="3"/>
        <v>0.58333333333333337</v>
      </c>
    </row>
    <row r="8" spans="1:11" ht="18" customHeight="1" x14ac:dyDescent="0.4">
      <c r="A8" s="30" t="s">
        <v>100</v>
      </c>
      <c r="B8" s="4">
        <f t="shared" ref="B8:I8" si="4">B5/B6</f>
        <v>0.42857142857142855</v>
      </c>
      <c r="C8" s="4">
        <f t="shared" si="4"/>
        <v>0.75</v>
      </c>
      <c r="D8" s="4">
        <f t="shared" si="4"/>
        <v>0.375</v>
      </c>
      <c r="E8" s="4">
        <f t="shared" si="4"/>
        <v>0.5714285714285714</v>
      </c>
      <c r="F8" s="4">
        <f t="shared" si="4"/>
        <v>0.5714285714285714</v>
      </c>
      <c r="G8" s="4">
        <f t="shared" si="4"/>
        <v>0.5</v>
      </c>
      <c r="H8" s="4">
        <f t="shared" si="4"/>
        <v>0.25</v>
      </c>
      <c r="I8" s="4">
        <f t="shared" si="4"/>
        <v>0.25</v>
      </c>
      <c r="J8" s="49">
        <f t="shared" ref="J8:K8" si="5">J5/J6</f>
        <v>0.6</v>
      </c>
      <c r="K8" s="49">
        <f t="shared" si="5"/>
        <v>0.41666666666666669</v>
      </c>
    </row>
    <row r="9" spans="1:11" ht="18" customHeight="1" x14ac:dyDescent="0.4">
      <c r="A9" s="68" t="s">
        <v>101</v>
      </c>
      <c r="B9" s="17">
        <v>12</v>
      </c>
      <c r="C9" s="17">
        <v>19</v>
      </c>
      <c r="D9" s="17">
        <v>23</v>
      </c>
      <c r="E9" s="18">
        <v>19</v>
      </c>
      <c r="F9" s="18">
        <v>25</v>
      </c>
      <c r="G9" s="18">
        <v>22</v>
      </c>
      <c r="H9" s="18">
        <v>12</v>
      </c>
      <c r="I9" s="18">
        <v>25</v>
      </c>
      <c r="J9" s="50">
        <v>22</v>
      </c>
      <c r="K9" s="50">
        <v>15</v>
      </c>
    </row>
    <row r="10" spans="1:11" ht="18" customHeight="1" x14ac:dyDescent="0.4">
      <c r="A10" s="68" t="s">
        <v>105</v>
      </c>
      <c r="B10" s="17">
        <v>17</v>
      </c>
      <c r="C10" s="17">
        <v>17</v>
      </c>
      <c r="D10" s="17">
        <v>24</v>
      </c>
      <c r="E10" s="18">
        <v>21</v>
      </c>
      <c r="F10" s="18">
        <v>33</v>
      </c>
      <c r="G10" s="18">
        <v>28</v>
      </c>
      <c r="H10" s="18">
        <v>27</v>
      </c>
      <c r="I10" s="18">
        <v>28</v>
      </c>
      <c r="J10" s="50">
        <v>22</v>
      </c>
      <c r="K10" s="50">
        <v>19</v>
      </c>
    </row>
    <row r="11" spans="1:11" ht="18" customHeight="1" x14ac:dyDescent="0.4">
      <c r="A11" s="68" t="s">
        <v>102</v>
      </c>
      <c r="B11" s="17">
        <f t="shared" ref="B11:I11" si="6">SUM(B9:B10)</f>
        <v>29</v>
      </c>
      <c r="C11" s="17">
        <f t="shared" si="6"/>
        <v>36</v>
      </c>
      <c r="D11" s="17">
        <f t="shared" si="6"/>
        <v>47</v>
      </c>
      <c r="E11" s="18">
        <f t="shared" si="6"/>
        <v>40</v>
      </c>
      <c r="F11" s="18">
        <f t="shared" si="6"/>
        <v>58</v>
      </c>
      <c r="G11" s="18">
        <f t="shared" si="6"/>
        <v>50</v>
      </c>
      <c r="H11" s="18">
        <f t="shared" si="6"/>
        <v>39</v>
      </c>
      <c r="I11" s="18">
        <f t="shared" si="6"/>
        <v>53</v>
      </c>
      <c r="J11" s="50">
        <f t="shared" ref="J11" si="7">SUM(J9:J10)</f>
        <v>44</v>
      </c>
      <c r="K11" s="50">
        <f t="shared" ref="K11" si="8">SUM(K9:K10)</f>
        <v>34</v>
      </c>
    </row>
    <row r="12" spans="1:11" ht="18" customHeight="1" x14ac:dyDescent="0.4">
      <c r="A12" s="47" t="s">
        <v>103</v>
      </c>
      <c r="B12" s="21">
        <f t="shared" ref="B12:I12" si="9">B9/B11</f>
        <v>0.41379310344827586</v>
      </c>
      <c r="C12" s="21">
        <f t="shared" si="9"/>
        <v>0.52777777777777779</v>
      </c>
      <c r="D12" s="21">
        <f t="shared" si="9"/>
        <v>0.48936170212765956</v>
      </c>
      <c r="E12" s="22">
        <f t="shared" si="9"/>
        <v>0.47499999999999998</v>
      </c>
      <c r="F12" s="22">
        <f t="shared" si="9"/>
        <v>0.43103448275862066</v>
      </c>
      <c r="G12" s="22">
        <f t="shared" si="9"/>
        <v>0.44</v>
      </c>
      <c r="H12" s="22">
        <f t="shared" si="9"/>
        <v>0.30769230769230771</v>
      </c>
      <c r="I12" s="22">
        <f t="shared" si="9"/>
        <v>0.47169811320754718</v>
      </c>
      <c r="J12" s="55">
        <f t="shared" ref="J12:K12" si="10">J9/J11</f>
        <v>0.5</v>
      </c>
      <c r="K12" s="55">
        <f t="shared" si="10"/>
        <v>0.44117647058823528</v>
      </c>
    </row>
    <row r="13" spans="1:11" ht="18" customHeight="1" x14ac:dyDescent="0.4">
      <c r="A13" s="30" t="s">
        <v>104</v>
      </c>
      <c r="B13" s="4">
        <f t="shared" ref="B13:I13" si="11">B10/B11</f>
        <v>0.58620689655172409</v>
      </c>
      <c r="C13" s="4">
        <f t="shared" si="11"/>
        <v>0.47222222222222221</v>
      </c>
      <c r="D13" s="4">
        <f t="shared" si="11"/>
        <v>0.51063829787234039</v>
      </c>
      <c r="E13" s="4">
        <f t="shared" si="11"/>
        <v>0.52500000000000002</v>
      </c>
      <c r="F13" s="4">
        <f t="shared" si="11"/>
        <v>0.56896551724137934</v>
      </c>
      <c r="G13" s="4">
        <f t="shared" si="11"/>
        <v>0.56000000000000005</v>
      </c>
      <c r="H13" s="4">
        <f t="shared" si="11"/>
        <v>0.69230769230769229</v>
      </c>
      <c r="I13" s="4">
        <f t="shared" si="11"/>
        <v>0.52830188679245282</v>
      </c>
      <c r="J13" s="49">
        <f t="shared" ref="J13:K13" si="12">J10/J11</f>
        <v>0.5</v>
      </c>
      <c r="K13" s="49">
        <f t="shared" si="12"/>
        <v>0.55882352941176472</v>
      </c>
    </row>
    <row r="14" spans="1:11" ht="18" customHeight="1" x14ac:dyDescent="0.4">
      <c r="A14" s="68" t="s">
        <v>110</v>
      </c>
      <c r="B14" s="17">
        <v>16</v>
      </c>
      <c r="C14" s="17">
        <v>15</v>
      </c>
      <c r="D14" s="17">
        <v>12</v>
      </c>
      <c r="E14" s="18">
        <v>15</v>
      </c>
      <c r="F14" s="18">
        <v>9</v>
      </c>
      <c r="G14" s="18">
        <v>14</v>
      </c>
      <c r="H14" s="18">
        <v>19</v>
      </c>
      <c r="I14" s="18">
        <v>10</v>
      </c>
      <c r="J14" s="50">
        <v>24</v>
      </c>
      <c r="K14" s="50">
        <v>20</v>
      </c>
    </row>
    <row r="15" spans="1:11" ht="18" customHeight="1" x14ac:dyDescent="0.4">
      <c r="A15" s="68" t="s">
        <v>106</v>
      </c>
      <c r="B15" s="17">
        <v>29</v>
      </c>
      <c r="C15" s="17">
        <v>43</v>
      </c>
      <c r="D15" s="17">
        <v>29</v>
      </c>
      <c r="E15" s="18">
        <v>32</v>
      </c>
      <c r="F15" s="18">
        <v>37</v>
      </c>
      <c r="G15" s="18">
        <v>33</v>
      </c>
      <c r="H15" s="18">
        <v>27</v>
      </c>
      <c r="I15" s="18">
        <v>33</v>
      </c>
      <c r="J15" s="50">
        <v>30</v>
      </c>
      <c r="K15" s="50">
        <v>39</v>
      </c>
    </row>
    <row r="16" spans="1:11" ht="18" customHeight="1" x14ac:dyDescent="0.4">
      <c r="A16" s="68" t="s">
        <v>107</v>
      </c>
      <c r="B16" s="17">
        <f t="shared" ref="B16:I16" si="13">SUM(B14:B15)</f>
        <v>45</v>
      </c>
      <c r="C16" s="17">
        <f t="shared" si="13"/>
        <v>58</v>
      </c>
      <c r="D16" s="17">
        <f t="shared" si="13"/>
        <v>41</v>
      </c>
      <c r="E16" s="18">
        <f t="shared" si="13"/>
        <v>47</v>
      </c>
      <c r="F16" s="18">
        <f t="shared" si="13"/>
        <v>46</v>
      </c>
      <c r="G16" s="18">
        <f t="shared" si="13"/>
        <v>47</v>
      </c>
      <c r="H16" s="18">
        <f t="shared" si="13"/>
        <v>46</v>
      </c>
      <c r="I16" s="18">
        <f t="shared" si="13"/>
        <v>43</v>
      </c>
      <c r="J16" s="50">
        <f t="shared" ref="J16" si="14">SUM(J14:J15)</f>
        <v>54</v>
      </c>
      <c r="K16" s="50">
        <f t="shared" ref="K16" si="15">SUM(K14:K15)</f>
        <v>59</v>
      </c>
    </row>
    <row r="17" spans="1:11" ht="18" customHeight="1" x14ac:dyDescent="0.4">
      <c r="A17" s="47" t="s">
        <v>108</v>
      </c>
      <c r="B17" s="21">
        <f t="shared" ref="B17:I17" si="16">B14/B16</f>
        <v>0.35555555555555557</v>
      </c>
      <c r="C17" s="21">
        <f t="shared" si="16"/>
        <v>0.25862068965517243</v>
      </c>
      <c r="D17" s="21">
        <f t="shared" si="16"/>
        <v>0.29268292682926828</v>
      </c>
      <c r="E17" s="22">
        <f t="shared" si="16"/>
        <v>0.31914893617021278</v>
      </c>
      <c r="F17" s="22">
        <f t="shared" si="16"/>
        <v>0.19565217391304349</v>
      </c>
      <c r="G17" s="22">
        <f t="shared" si="16"/>
        <v>0.2978723404255319</v>
      </c>
      <c r="H17" s="22">
        <f t="shared" si="16"/>
        <v>0.41304347826086957</v>
      </c>
      <c r="I17" s="22">
        <f t="shared" si="16"/>
        <v>0.23255813953488372</v>
      </c>
      <c r="J17" s="55">
        <f t="shared" ref="J17:K17" si="17">J14/J16</f>
        <v>0.44444444444444442</v>
      </c>
      <c r="K17" s="55">
        <f t="shared" si="17"/>
        <v>0.33898305084745761</v>
      </c>
    </row>
    <row r="18" spans="1:11" ht="18" customHeight="1" x14ac:dyDescent="0.4">
      <c r="A18" s="30" t="s">
        <v>109</v>
      </c>
      <c r="B18" s="4">
        <f t="shared" ref="B18:I18" si="18">B15/B16</f>
        <v>0.64444444444444449</v>
      </c>
      <c r="C18" s="4">
        <f t="shared" si="18"/>
        <v>0.74137931034482762</v>
      </c>
      <c r="D18" s="4">
        <f t="shared" si="18"/>
        <v>0.70731707317073167</v>
      </c>
      <c r="E18" s="4">
        <f t="shared" si="18"/>
        <v>0.68085106382978722</v>
      </c>
      <c r="F18" s="4">
        <f t="shared" si="18"/>
        <v>0.80434782608695654</v>
      </c>
      <c r="G18" s="4">
        <f t="shared" si="18"/>
        <v>0.7021276595744681</v>
      </c>
      <c r="H18" s="4">
        <f t="shared" si="18"/>
        <v>0.58695652173913049</v>
      </c>
      <c r="I18" s="4">
        <f t="shared" si="18"/>
        <v>0.76744186046511631</v>
      </c>
      <c r="J18" s="49">
        <f t="shared" ref="J18:K18" si="19">J15/J16</f>
        <v>0.55555555555555558</v>
      </c>
      <c r="K18" s="49">
        <f t="shared" si="19"/>
        <v>0.66101694915254239</v>
      </c>
    </row>
    <row r="19" spans="1:11" ht="18" customHeight="1" x14ac:dyDescent="0.4">
      <c r="A19" s="68" t="s">
        <v>111</v>
      </c>
      <c r="B19" s="17">
        <v>93</v>
      </c>
      <c r="C19" s="20">
        <v>94</v>
      </c>
      <c r="D19" s="20">
        <v>115</v>
      </c>
      <c r="E19" s="19">
        <v>114</v>
      </c>
      <c r="F19" s="19">
        <v>132</v>
      </c>
      <c r="G19" s="19">
        <v>128</v>
      </c>
      <c r="H19" s="19">
        <v>123</v>
      </c>
      <c r="I19" s="19">
        <v>118</v>
      </c>
      <c r="J19" s="51">
        <v>156</v>
      </c>
      <c r="K19" s="51">
        <v>134</v>
      </c>
    </row>
    <row r="20" spans="1:11" ht="18" customHeight="1" x14ac:dyDescent="0.4">
      <c r="A20" s="68" t="s">
        <v>114</v>
      </c>
      <c r="B20" s="17">
        <v>72</v>
      </c>
      <c r="C20" s="20">
        <v>90</v>
      </c>
      <c r="D20" s="20">
        <v>99</v>
      </c>
      <c r="E20" s="19">
        <v>93</v>
      </c>
      <c r="F20" s="19">
        <v>97</v>
      </c>
      <c r="G20" s="19">
        <v>106</v>
      </c>
      <c r="H20" s="19">
        <v>106</v>
      </c>
      <c r="I20" s="19">
        <v>84</v>
      </c>
      <c r="J20" s="51">
        <v>103</v>
      </c>
      <c r="K20" s="51">
        <v>103</v>
      </c>
    </row>
    <row r="21" spans="1:11" ht="18" customHeight="1" x14ac:dyDescent="0.4">
      <c r="A21" s="68" t="s">
        <v>112</v>
      </c>
      <c r="B21" s="17">
        <f t="shared" ref="B21:I21" si="20">SUM(B19:B20)</f>
        <v>165</v>
      </c>
      <c r="C21" s="20">
        <f t="shared" si="20"/>
        <v>184</v>
      </c>
      <c r="D21" s="20">
        <f t="shared" si="20"/>
        <v>214</v>
      </c>
      <c r="E21" s="19">
        <f t="shared" si="20"/>
        <v>207</v>
      </c>
      <c r="F21" s="19">
        <f t="shared" si="20"/>
        <v>229</v>
      </c>
      <c r="G21" s="19">
        <f t="shared" si="20"/>
        <v>234</v>
      </c>
      <c r="H21" s="19">
        <f t="shared" si="20"/>
        <v>229</v>
      </c>
      <c r="I21" s="19">
        <f t="shared" si="20"/>
        <v>202</v>
      </c>
      <c r="J21" s="51">
        <f t="shared" ref="J21" si="21">SUM(J19:J20)</f>
        <v>259</v>
      </c>
      <c r="K21" s="50">
        <f t="shared" ref="K21" si="22">SUM(K19:K20)</f>
        <v>237</v>
      </c>
    </row>
    <row r="22" spans="1:11" ht="18" customHeight="1" x14ac:dyDescent="0.4">
      <c r="A22" s="47" t="s">
        <v>113</v>
      </c>
      <c r="B22" s="21">
        <f t="shared" ref="B22:I22" si="23">B19/B21</f>
        <v>0.5636363636363636</v>
      </c>
      <c r="C22" s="21">
        <f t="shared" si="23"/>
        <v>0.51086956521739135</v>
      </c>
      <c r="D22" s="21">
        <f t="shared" si="23"/>
        <v>0.53738317757009346</v>
      </c>
      <c r="E22" s="22">
        <f t="shared" si="23"/>
        <v>0.55072463768115942</v>
      </c>
      <c r="F22" s="22">
        <f t="shared" si="23"/>
        <v>0.57641921397379914</v>
      </c>
      <c r="G22" s="22">
        <f t="shared" si="23"/>
        <v>0.54700854700854706</v>
      </c>
      <c r="H22" s="22">
        <f t="shared" si="23"/>
        <v>0.53711790393013104</v>
      </c>
      <c r="I22" s="22">
        <f t="shared" si="23"/>
        <v>0.58415841584158412</v>
      </c>
      <c r="J22" s="55">
        <f t="shared" ref="J22:K22" si="24">J19/J21</f>
        <v>0.60231660231660233</v>
      </c>
      <c r="K22" s="55">
        <f t="shared" si="24"/>
        <v>0.56540084388185652</v>
      </c>
    </row>
    <row r="23" spans="1:11" ht="18" customHeight="1" x14ac:dyDescent="0.4">
      <c r="A23" s="30" t="s">
        <v>115</v>
      </c>
      <c r="B23" s="4">
        <f t="shared" ref="B23:I23" si="25">B20/B21</f>
        <v>0.43636363636363634</v>
      </c>
      <c r="C23" s="4">
        <f t="shared" si="25"/>
        <v>0.4891304347826087</v>
      </c>
      <c r="D23" s="4">
        <f t="shared" si="25"/>
        <v>0.46261682242990654</v>
      </c>
      <c r="E23" s="4">
        <f t="shared" si="25"/>
        <v>0.44927536231884058</v>
      </c>
      <c r="F23" s="4">
        <f t="shared" si="25"/>
        <v>0.42358078602620086</v>
      </c>
      <c r="G23" s="4">
        <f t="shared" si="25"/>
        <v>0.45299145299145299</v>
      </c>
      <c r="H23" s="4">
        <f t="shared" si="25"/>
        <v>0.46288209606986902</v>
      </c>
      <c r="I23" s="4">
        <f t="shared" si="25"/>
        <v>0.41584158415841582</v>
      </c>
      <c r="J23" s="49">
        <f t="shared" ref="J23:K23" si="26">J20/J21</f>
        <v>0.39768339768339767</v>
      </c>
      <c r="K23" s="49">
        <f t="shared" si="26"/>
        <v>0.43459915611814348</v>
      </c>
    </row>
    <row r="24" spans="1:11" ht="18" customHeight="1" x14ac:dyDescent="0.4">
      <c r="A24" s="68" t="s">
        <v>116</v>
      </c>
      <c r="B24" s="17">
        <v>59</v>
      </c>
      <c r="C24" s="17">
        <v>52</v>
      </c>
      <c r="D24" s="17">
        <v>44</v>
      </c>
      <c r="E24" s="18">
        <v>58</v>
      </c>
      <c r="F24" s="18">
        <v>49</v>
      </c>
      <c r="G24" s="18">
        <v>56</v>
      </c>
      <c r="H24" s="18">
        <v>51</v>
      </c>
      <c r="I24" s="18">
        <v>47</v>
      </c>
      <c r="J24" s="50">
        <v>52</v>
      </c>
      <c r="K24" s="50">
        <v>45</v>
      </c>
    </row>
    <row r="25" spans="1:11" ht="18" customHeight="1" x14ac:dyDescent="0.4">
      <c r="A25" s="68" t="s">
        <v>117</v>
      </c>
      <c r="B25" s="17">
        <v>9</v>
      </c>
      <c r="C25" s="17">
        <v>11</v>
      </c>
      <c r="D25" s="17">
        <v>6</v>
      </c>
      <c r="E25" s="18">
        <v>16</v>
      </c>
      <c r="F25" s="18">
        <v>11</v>
      </c>
      <c r="G25" s="18">
        <v>11</v>
      </c>
      <c r="H25" s="18">
        <v>5</v>
      </c>
      <c r="I25" s="18">
        <v>13</v>
      </c>
      <c r="J25" s="50">
        <v>12</v>
      </c>
      <c r="K25" s="50">
        <v>14</v>
      </c>
    </row>
    <row r="26" spans="1:11" ht="18" customHeight="1" x14ac:dyDescent="0.4">
      <c r="A26" s="68" t="s">
        <v>118</v>
      </c>
      <c r="B26" s="17">
        <f t="shared" ref="B26:G26" si="27">SUM(B24:B25)</f>
        <v>68</v>
      </c>
      <c r="C26" s="17">
        <f t="shared" si="27"/>
        <v>63</v>
      </c>
      <c r="D26" s="17">
        <f t="shared" si="27"/>
        <v>50</v>
      </c>
      <c r="E26" s="18">
        <f t="shared" si="27"/>
        <v>74</v>
      </c>
      <c r="F26" s="18">
        <f t="shared" si="27"/>
        <v>60</v>
      </c>
      <c r="G26" s="17">
        <f t="shared" si="27"/>
        <v>67</v>
      </c>
      <c r="H26" s="19">
        <f>SUM(H24:H25)</f>
        <v>56</v>
      </c>
      <c r="I26" s="19">
        <f>SUM(I24:I25)</f>
        <v>60</v>
      </c>
      <c r="J26" s="51">
        <f>SUM(J24:J25)</f>
        <v>64</v>
      </c>
      <c r="K26" s="50">
        <f t="shared" ref="K26" si="28">SUM(K24:K25)</f>
        <v>59</v>
      </c>
    </row>
    <row r="27" spans="1:11" ht="18" customHeight="1" x14ac:dyDescent="0.4">
      <c r="A27" s="47" t="s">
        <v>119</v>
      </c>
      <c r="B27" s="21">
        <f t="shared" ref="B27:I27" si="29">B24/B26</f>
        <v>0.86764705882352944</v>
      </c>
      <c r="C27" s="21">
        <f t="shared" si="29"/>
        <v>0.82539682539682535</v>
      </c>
      <c r="D27" s="21">
        <f t="shared" si="29"/>
        <v>0.88</v>
      </c>
      <c r="E27" s="22">
        <f t="shared" si="29"/>
        <v>0.78378378378378377</v>
      </c>
      <c r="F27" s="22">
        <f t="shared" si="29"/>
        <v>0.81666666666666665</v>
      </c>
      <c r="G27" s="22">
        <f t="shared" si="29"/>
        <v>0.83582089552238803</v>
      </c>
      <c r="H27" s="22">
        <f t="shared" si="29"/>
        <v>0.9107142857142857</v>
      </c>
      <c r="I27" s="22">
        <f t="shared" si="29"/>
        <v>0.78333333333333333</v>
      </c>
      <c r="J27" s="55">
        <f t="shared" ref="J27:K27" si="30">J24/J26</f>
        <v>0.8125</v>
      </c>
      <c r="K27" s="55">
        <f t="shared" si="30"/>
        <v>0.76271186440677963</v>
      </c>
    </row>
    <row r="28" spans="1:11" ht="18" customHeight="1" x14ac:dyDescent="0.4">
      <c r="A28" s="30" t="s">
        <v>120</v>
      </c>
      <c r="B28" s="4">
        <f t="shared" ref="B28:I28" si="31">B25/B26</f>
        <v>0.13235294117647059</v>
      </c>
      <c r="C28" s="4">
        <f t="shared" si="31"/>
        <v>0.17460317460317459</v>
      </c>
      <c r="D28" s="4">
        <f t="shared" si="31"/>
        <v>0.12</v>
      </c>
      <c r="E28" s="4">
        <f t="shared" si="31"/>
        <v>0.21621621621621623</v>
      </c>
      <c r="F28" s="4">
        <f t="shared" si="31"/>
        <v>0.18333333333333332</v>
      </c>
      <c r="G28" s="4">
        <f t="shared" si="31"/>
        <v>0.16417910447761194</v>
      </c>
      <c r="H28" s="4">
        <f t="shared" si="31"/>
        <v>8.9285714285714288E-2</v>
      </c>
      <c r="I28" s="4">
        <f t="shared" si="31"/>
        <v>0.21666666666666667</v>
      </c>
      <c r="J28" s="49">
        <f t="shared" ref="J28:K28" si="32">J25/J26</f>
        <v>0.1875</v>
      </c>
      <c r="K28" s="49">
        <f t="shared" si="32"/>
        <v>0.23728813559322035</v>
      </c>
    </row>
    <row r="29" spans="1:11" ht="18" customHeight="1" x14ac:dyDescent="0.4">
      <c r="A29" s="68" t="s">
        <v>121</v>
      </c>
      <c r="B29" s="17">
        <v>66</v>
      </c>
      <c r="C29" s="20">
        <v>88</v>
      </c>
      <c r="D29" s="20">
        <v>90</v>
      </c>
      <c r="E29" s="19">
        <v>98</v>
      </c>
      <c r="F29" s="19">
        <v>98</v>
      </c>
      <c r="G29" s="19">
        <v>76</v>
      </c>
      <c r="H29" s="19">
        <v>72</v>
      </c>
      <c r="I29" s="19">
        <v>139</v>
      </c>
      <c r="J29" s="51">
        <v>82</v>
      </c>
      <c r="K29" s="51">
        <v>81</v>
      </c>
    </row>
    <row r="30" spans="1:11" ht="18" customHeight="1" x14ac:dyDescent="0.4">
      <c r="A30" s="68" t="s">
        <v>122</v>
      </c>
      <c r="B30" s="17">
        <v>49</v>
      </c>
      <c r="C30" s="20">
        <v>58</v>
      </c>
      <c r="D30" s="20">
        <v>52</v>
      </c>
      <c r="E30" s="19">
        <v>61</v>
      </c>
      <c r="F30" s="19">
        <v>55</v>
      </c>
      <c r="G30" s="19">
        <v>54</v>
      </c>
      <c r="H30" s="19">
        <v>58</v>
      </c>
      <c r="I30" s="19">
        <v>84</v>
      </c>
      <c r="J30" s="51">
        <v>28</v>
      </c>
      <c r="K30" s="51">
        <v>38</v>
      </c>
    </row>
    <row r="31" spans="1:11" ht="18" customHeight="1" x14ac:dyDescent="0.4">
      <c r="A31" s="68" t="s">
        <v>123</v>
      </c>
      <c r="B31" s="17">
        <f t="shared" ref="B31:I31" si="33">SUM(B29:B30)</f>
        <v>115</v>
      </c>
      <c r="C31" s="20">
        <f t="shared" si="33"/>
        <v>146</v>
      </c>
      <c r="D31" s="20">
        <f t="shared" si="33"/>
        <v>142</v>
      </c>
      <c r="E31" s="19">
        <f t="shared" si="33"/>
        <v>159</v>
      </c>
      <c r="F31" s="19">
        <f t="shared" si="33"/>
        <v>153</v>
      </c>
      <c r="G31" s="19">
        <f t="shared" si="33"/>
        <v>130</v>
      </c>
      <c r="H31" s="19">
        <f t="shared" si="33"/>
        <v>130</v>
      </c>
      <c r="I31" s="19">
        <f t="shared" si="33"/>
        <v>223</v>
      </c>
      <c r="J31" s="51">
        <f t="shared" ref="J31" si="34">SUM(J29:J30)</f>
        <v>110</v>
      </c>
      <c r="K31" s="50">
        <f t="shared" ref="K31" si="35">SUM(K29:K30)</f>
        <v>119</v>
      </c>
    </row>
    <row r="32" spans="1:11" ht="18" customHeight="1" x14ac:dyDescent="0.4">
      <c r="A32" s="47" t="s">
        <v>124</v>
      </c>
      <c r="B32" s="21">
        <f t="shared" ref="B32:I32" si="36">B29/B31</f>
        <v>0.57391304347826089</v>
      </c>
      <c r="C32" s="21">
        <f t="shared" si="36"/>
        <v>0.60273972602739723</v>
      </c>
      <c r="D32" s="21">
        <f t="shared" si="36"/>
        <v>0.63380281690140849</v>
      </c>
      <c r="E32" s="22">
        <f t="shared" si="36"/>
        <v>0.61635220125786161</v>
      </c>
      <c r="F32" s="22">
        <f t="shared" si="36"/>
        <v>0.64052287581699341</v>
      </c>
      <c r="G32" s="22">
        <f t="shared" si="36"/>
        <v>0.58461538461538465</v>
      </c>
      <c r="H32" s="22">
        <f t="shared" si="36"/>
        <v>0.55384615384615388</v>
      </c>
      <c r="I32" s="22">
        <f t="shared" si="36"/>
        <v>0.62331838565022424</v>
      </c>
      <c r="J32" s="55">
        <f t="shared" ref="J32:K32" si="37">J29/J31</f>
        <v>0.74545454545454548</v>
      </c>
      <c r="K32" s="55">
        <f t="shared" si="37"/>
        <v>0.68067226890756305</v>
      </c>
    </row>
    <row r="33" spans="1:11" ht="18" customHeight="1" x14ac:dyDescent="0.4">
      <c r="A33" s="30" t="s">
        <v>125</v>
      </c>
      <c r="B33" s="4">
        <f t="shared" ref="B33:I33" si="38">B30/B31</f>
        <v>0.42608695652173911</v>
      </c>
      <c r="C33" s="4">
        <f t="shared" si="38"/>
        <v>0.39726027397260272</v>
      </c>
      <c r="D33" s="4">
        <f t="shared" si="38"/>
        <v>0.36619718309859156</v>
      </c>
      <c r="E33" s="4">
        <f t="shared" si="38"/>
        <v>0.38364779874213839</v>
      </c>
      <c r="F33" s="4">
        <f t="shared" si="38"/>
        <v>0.35947712418300654</v>
      </c>
      <c r="G33" s="4">
        <f t="shared" si="38"/>
        <v>0.41538461538461541</v>
      </c>
      <c r="H33" s="4">
        <f t="shared" si="38"/>
        <v>0.44615384615384618</v>
      </c>
      <c r="I33" s="4">
        <f t="shared" si="38"/>
        <v>0.37668161434977576</v>
      </c>
      <c r="J33" s="49">
        <f t="shared" ref="J33:K33" si="39">J30/J31</f>
        <v>0.25454545454545452</v>
      </c>
      <c r="K33" s="49">
        <f t="shared" si="39"/>
        <v>0.31932773109243695</v>
      </c>
    </row>
    <row r="34" spans="1:11" ht="18" customHeight="1" x14ac:dyDescent="0.4">
      <c r="A34" s="68" t="s">
        <v>126</v>
      </c>
      <c r="B34" s="17">
        <v>105</v>
      </c>
      <c r="C34" s="20">
        <v>119</v>
      </c>
      <c r="D34" s="20">
        <v>123</v>
      </c>
      <c r="E34" s="19">
        <v>135</v>
      </c>
      <c r="F34" s="19">
        <v>131</v>
      </c>
      <c r="G34" s="19">
        <v>132</v>
      </c>
      <c r="H34" s="19">
        <v>140</v>
      </c>
      <c r="I34" s="19">
        <v>143</v>
      </c>
      <c r="J34" s="51">
        <v>145</v>
      </c>
      <c r="K34" s="51">
        <v>166</v>
      </c>
    </row>
    <row r="35" spans="1:11" ht="18" customHeight="1" x14ac:dyDescent="0.4">
      <c r="A35" s="68" t="s">
        <v>127</v>
      </c>
      <c r="B35" s="17">
        <v>109</v>
      </c>
      <c r="C35" s="20">
        <v>94</v>
      </c>
      <c r="D35" s="20">
        <v>127</v>
      </c>
      <c r="E35" s="19">
        <v>111</v>
      </c>
      <c r="F35" s="19">
        <v>111</v>
      </c>
      <c r="G35" s="19">
        <v>122</v>
      </c>
      <c r="H35" s="19">
        <v>104</v>
      </c>
      <c r="I35" s="19">
        <v>147</v>
      </c>
      <c r="J35" s="51">
        <v>128</v>
      </c>
      <c r="K35" s="51">
        <v>142</v>
      </c>
    </row>
    <row r="36" spans="1:11" ht="18" customHeight="1" x14ac:dyDescent="0.4">
      <c r="A36" s="68" t="s">
        <v>128</v>
      </c>
      <c r="B36" s="17">
        <f t="shared" ref="B36:I36" si="40">SUM(B34:B35)</f>
        <v>214</v>
      </c>
      <c r="C36" s="20">
        <f t="shared" si="40"/>
        <v>213</v>
      </c>
      <c r="D36" s="20">
        <f t="shared" si="40"/>
        <v>250</v>
      </c>
      <c r="E36" s="19">
        <f t="shared" si="40"/>
        <v>246</v>
      </c>
      <c r="F36" s="19">
        <f t="shared" si="40"/>
        <v>242</v>
      </c>
      <c r="G36" s="19">
        <f t="shared" si="40"/>
        <v>254</v>
      </c>
      <c r="H36" s="19">
        <f t="shared" si="40"/>
        <v>244</v>
      </c>
      <c r="I36" s="19">
        <f t="shared" si="40"/>
        <v>290</v>
      </c>
      <c r="J36" s="51">
        <f t="shared" ref="J36" si="41">SUM(J34:J35)</f>
        <v>273</v>
      </c>
      <c r="K36" s="50">
        <f t="shared" ref="K36" si="42">SUM(K34:K35)</f>
        <v>308</v>
      </c>
    </row>
    <row r="37" spans="1:11" ht="18" customHeight="1" x14ac:dyDescent="0.4">
      <c r="A37" s="47" t="s">
        <v>129</v>
      </c>
      <c r="B37" s="21">
        <f t="shared" ref="B37:I37" si="43">B34/B36</f>
        <v>0.49065420560747663</v>
      </c>
      <c r="C37" s="21">
        <f t="shared" si="43"/>
        <v>0.55868544600938963</v>
      </c>
      <c r="D37" s="21">
        <f t="shared" si="43"/>
        <v>0.49199999999999999</v>
      </c>
      <c r="E37" s="22">
        <f t="shared" si="43"/>
        <v>0.54878048780487809</v>
      </c>
      <c r="F37" s="22">
        <f t="shared" si="43"/>
        <v>0.54132231404958675</v>
      </c>
      <c r="G37" s="22">
        <f t="shared" si="43"/>
        <v>0.51968503937007871</v>
      </c>
      <c r="H37" s="22">
        <f t="shared" si="43"/>
        <v>0.57377049180327866</v>
      </c>
      <c r="I37" s="22">
        <f t="shared" si="43"/>
        <v>0.49310344827586206</v>
      </c>
      <c r="J37" s="55">
        <f t="shared" ref="J37:K37" si="44">J34/J36</f>
        <v>0.53113553113553114</v>
      </c>
      <c r="K37" s="55">
        <f t="shared" si="44"/>
        <v>0.53896103896103897</v>
      </c>
    </row>
    <row r="38" spans="1:11" ht="18" customHeight="1" x14ac:dyDescent="0.4">
      <c r="A38" s="30" t="s">
        <v>130</v>
      </c>
      <c r="B38" s="4">
        <f t="shared" ref="B38:I38" si="45">B35/B36</f>
        <v>0.50934579439252337</v>
      </c>
      <c r="C38" s="4">
        <f t="shared" si="45"/>
        <v>0.44131455399061031</v>
      </c>
      <c r="D38" s="4">
        <f t="shared" si="45"/>
        <v>0.50800000000000001</v>
      </c>
      <c r="E38" s="4">
        <f t="shared" si="45"/>
        <v>0.45121951219512196</v>
      </c>
      <c r="F38" s="4">
        <f t="shared" si="45"/>
        <v>0.45867768595041325</v>
      </c>
      <c r="G38" s="4">
        <f t="shared" si="45"/>
        <v>0.48031496062992124</v>
      </c>
      <c r="H38" s="4">
        <f t="shared" si="45"/>
        <v>0.42622950819672129</v>
      </c>
      <c r="I38" s="4">
        <f t="shared" si="45"/>
        <v>0.50689655172413794</v>
      </c>
      <c r="J38" s="49">
        <f t="shared" ref="J38:K38" si="46">J35/J36</f>
        <v>0.46886446886446886</v>
      </c>
      <c r="K38" s="49">
        <f t="shared" si="46"/>
        <v>0.46103896103896103</v>
      </c>
    </row>
    <row r="39" spans="1:11" ht="18" customHeight="1" x14ac:dyDescent="0.4">
      <c r="A39" s="68" t="s">
        <v>131</v>
      </c>
      <c r="B39" s="17">
        <f t="shared" ref="B39:I39" si="47">SUM(B4+B9+B14+B19+B24+B29+B34)</f>
        <v>355</v>
      </c>
      <c r="C39" s="20">
        <f t="shared" si="47"/>
        <v>388</v>
      </c>
      <c r="D39" s="20">
        <f t="shared" si="47"/>
        <v>412</v>
      </c>
      <c r="E39" s="19">
        <f t="shared" si="47"/>
        <v>442</v>
      </c>
      <c r="F39" s="19">
        <f t="shared" si="47"/>
        <v>447</v>
      </c>
      <c r="G39" s="19">
        <f t="shared" si="47"/>
        <v>429</v>
      </c>
      <c r="H39" s="19">
        <f t="shared" si="47"/>
        <v>420</v>
      </c>
      <c r="I39" s="19">
        <f t="shared" si="47"/>
        <v>488</v>
      </c>
      <c r="J39" s="51">
        <f t="shared" ref="J39:K39" si="48">SUM(J4+J9+J14+J19+J24+J29+J34)</f>
        <v>483</v>
      </c>
      <c r="K39" s="51">
        <f t="shared" si="48"/>
        <v>468</v>
      </c>
    </row>
    <row r="40" spans="1:11" ht="18" customHeight="1" x14ac:dyDescent="0.4">
      <c r="A40" s="68" t="s">
        <v>132</v>
      </c>
      <c r="B40" s="17">
        <f t="shared" ref="B40:I40" si="49">SUM(B5+B10+B15+B20+B25+B30+B35)</f>
        <v>288</v>
      </c>
      <c r="C40" s="20">
        <f t="shared" si="49"/>
        <v>316</v>
      </c>
      <c r="D40" s="20">
        <f t="shared" si="49"/>
        <v>340</v>
      </c>
      <c r="E40" s="19">
        <f t="shared" si="49"/>
        <v>338</v>
      </c>
      <c r="F40" s="19">
        <f t="shared" si="49"/>
        <v>348</v>
      </c>
      <c r="G40" s="19">
        <f t="shared" si="49"/>
        <v>355</v>
      </c>
      <c r="H40" s="19">
        <f t="shared" si="49"/>
        <v>328</v>
      </c>
      <c r="I40" s="19">
        <f t="shared" si="49"/>
        <v>391</v>
      </c>
      <c r="J40" s="51">
        <f t="shared" ref="J40:K40" si="50">SUM(J5+J10+J15+J20+J25+J30+J35)</f>
        <v>326</v>
      </c>
      <c r="K40" s="51">
        <f t="shared" si="50"/>
        <v>360</v>
      </c>
    </row>
    <row r="41" spans="1:11" ht="18" customHeight="1" x14ac:dyDescent="0.4">
      <c r="A41" s="68" t="s">
        <v>133</v>
      </c>
      <c r="B41" s="17">
        <f t="shared" ref="B41:I41" si="51">SUM(B6+B11+B16+B21+B26+B36+B31)</f>
        <v>643</v>
      </c>
      <c r="C41" s="20">
        <f t="shared" si="51"/>
        <v>704</v>
      </c>
      <c r="D41" s="20">
        <f t="shared" si="51"/>
        <v>752</v>
      </c>
      <c r="E41" s="19">
        <f t="shared" si="51"/>
        <v>780</v>
      </c>
      <c r="F41" s="19">
        <f t="shared" si="51"/>
        <v>795</v>
      </c>
      <c r="G41" s="19">
        <f t="shared" si="51"/>
        <v>784</v>
      </c>
      <c r="H41" s="19">
        <f t="shared" si="51"/>
        <v>748</v>
      </c>
      <c r="I41" s="19">
        <f t="shared" si="51"/>
        <v>879</v>
      </c>
      <c r="J41" s="51">
        <f t="shared" ref="J41:K41" si="52">SUM(J6+J11+J16+J21+J26+J36+J31)</f>
        <v>809</v>
      </c>
      <c r="K41" s="51">
        <f t="shared" si="52"/>
        <v>828</v>
      </c>
    </row>
    <row r="42" spans="1:11" ht="18" customHeight="1" x14ac:dyDescent="0.4">
      <c r="A42" s="47" t="s">
        <v>134</v>
      </c>
      <c r="B42" s="21">
        <f t="shared" ref="B42:I42" si="53">B39/B41</f>
        <v>0.55209953343701401</v>
      </c>
      <c r="C42" s="21">
        <f t="shared" si="53"/>
        <v>0.55113636363636365</v>
      </c>
      <c r="D42" s="21">
        <f t="shared" si="53"/>
        <v>0.5478723404255319</v>
      </c>
      <c r="E42" s="22">
        <f t="shared" si="53"/>
        <v>0.56666666666666665</v>
      </c>
      <c r="F42" s="22">
        <f t="shared" si="53"/>
        <v>0.56226415094339621</v>
      </c>
      <c r="G42" s="22">
        <f t="shared" si="53"/>
        <v>0.54719387755102045</v>
      </c>
      <c r="H42" s="22">
        <f t="shared" si="53"/>
        <v>0.56149732620320858</v>
      </c>
      <c r="I42" s="22">
        <f t="shared" si="53"/>
        <v>0.55517633674630262</v>
      </c>
      <c r="J42" s="55">
        <f t="shared" ref="J42" si="54">J39/J41</f>
        <v>0.59703337453646477</v>
      </c>
      <c r="K42" s="55">
        <f t="shared" ref="K42" si="55">K39/K41</f>
        <v>0.56521739130434778</v>
      </c>
    </row>
    <row r="43" spans="1:11" ht="18" customHeight="1" x14ac:dyDescent="0.4">
      <c r="A43" s="30" t="s">
        <v>135</v>
      </c>
      <c r="B43" s="4">
        <f t="shared" ref="B43:I43" si="56">B40/B41</f>
        <v>0.44790046656298599</v>
      </c>
      <c r="C43" s="4">
        <f t="shared" si="56"/>
        <v>0.44886363636363635</v>
      </c>
      <c r="D43" s="4">
        <f t="shared" si="56"/>
        <v>0.4521276595744681</v>
      </c>
      <c r="E43" s="4">
        <f t="shared" si="56"/>
        <v>0.43333333333333335</v>
      </c>
      <c r="F43" s="4">
        <f t="shared" si="56"/>
        <v>0.43773584905660379</v>
      </c>
      <c r="G43" s="4">
        <f t="shared" si="56"/>
        <v>0.45280612244897961</v>
      </c>
      <c r="H43" s="4">
        <f t="shared" si="56"/>
        <v>0.43850267379679142</v>
      </c>
      <c r="I43" s="4">
        <f t="shared" si="56"/>
        <v>0.44482366325369738</v>
      </c>
      <c r="J43" s="49">
        <f t="shared" ref="J43" si="57">J40/J41</f>
        <v>0.40296662546353523</v>
      </c>
      <c r="K43" s="49">
        <f t="shared" ref="K43" si="58">K40/K41</f>
        <v>0.43478260869565216</v>
      </c>
    </row>
    <row r="44" spans="1:11" x14ac:dyDescent="0.4">
      <c r="A44" s="8"/>
    </row>
    <row r="45" spans="1:11" x14ac:dyDescent="0.4">
      <c r="A45" s="9"/>
    </row>
    <row r="46" spans="1:11" x14ac:dyDescent="0.4">
      <c r="A46" s="8"/>
    </row>
    <row r="47" spans="1:11" x14ac:dyDescent="0.4">
      <c r="A47" s="8"/>
    </row>
    <row r="48" spans="1:11" x14ac:dyDescent="0.4">
      <c r="A48" s="8"/>
    </row>
  </sheetData>
  <phoneticPr fontId="28" type="noConversion"/>
  <pageMargins left="0.75" right="0.75" top="1" bottom="1" header="0.51180555555555496" footer="0.51180555555555496"/>
  <pageSetup paperSize="9" scale="62" firstPageNumber="0" orientation="portrait" r:id="rId1"/>
  <rowBreaks count="1" manualBreakCount="1">
    <brk id="43" max="16383" man="1"/>
  </rowBreaks>
  <colBreaks count="1" manualBreakCount="1">
    <brk id="3" max="1048575" man="1"/>
  </colBreaks>
  <tableParts count="1">
    <tablePart r:id="rId2"/>
  </tablePart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Y49"/>
  <sheetViews>
    <sheetView zoomScaleNormal="100" zoomScalePageLayoutView="85" workbookViewId="0"/>
  </sheetViews>
  <sheetFormatPr baseColWidth="10" defaultColWidth="8.83203125" defaultRowHeight="13" x14ac:dyDescent="0.3"/>
  <cols>
    <col min="1" max="11" width="12.58203125" style="15" customWidth="1"/>
    <col min="12" max="14" width="12.58203125" style="26" customWidth="1"/>
    <col min="15" max="16" width="12.58203125" style="15" customWidth="1"/>
    <col min="17" max="19" width="12.58203125" style="7" customWidth="1"/>
    <col min="20" max="21" width="12.58203125" style="15" customWidth="1"/>
    <col min="22" max="24" width="12.58203125" style="7" customWidth="1"/>
    <col min="25" max="26" width="12.58203125" style="15" customWidth="1"/>
    <col min="27" max="29" width="12.58203125" style="7" customWidth="1"/>
    <col min="30" max="31" width="12.58203125" style="15" customWidth="1"/>
    <col min="32" max="34" width="12.58203125" style="7" customWidth="1"/>
    <col min="35" max="36" width="12.58203125" style="15" customWidth="1"/>
    <col min="37" max="39" width="12.58203125" style="7" customWidth="1"/>
    <col min="40" max="51" width="12.58203125" style="15" customWidth="1"/>
    <col min="52" max="1025" width="10.5" style="15" customWidth="1"/>
    <col min="1026" max="16384" width="8.83203125" style="15"/>
  </cols>
  <sheetData>
    <row r="1" spans="1:51" s="11" customFormat="1" ht="30.65" customHeight="1" x14ac:dyDescent="0.35">
      <c r="A1" s="10" t="s">
        <v>398</v>
      </c>
    </row>
    <row r="2" spans="1:51" s="5" customFormat="1" ht="23.5" customHeight="1" x14ac:dyDescent="0.35">
      <c r="A2" s="5" t="s">
        <v>13</v>
      </c>
    </row>
    <row r="3" spans="1:51" ht="18" customHeight="1" x14ac:dyDescent="0.3">
      <c r="A3" s="67" t="s">
        <v>164</v>
      </c>
      <c r="B3" s="81" t="s">
        <v>165</v>
      </c>
      <c r="C3" s="82" t="s">
        <v>166</v>
      </c>
      <c r="D3" s="82" t="s">
        <v>167</v>
      </c>
      <c r="E3" s="83" t="s">
        <v>168</v>
      </c>
      <c r="F3" s="84" t="s">
        <v>169</v>
      </c>
      <c r="G3" s="81" t="s">
        <v>170</v>
      </c>
      <c r="H3" s="82" t="s">
        <v>171</v>
      </c>
      <c r="I3" s="82" t="s">
        <v>172</v>
      </c>
      <c r="J3" s="83" t="s">
        <v>173</v>
      </c>
      <c r="K3" s="84" t="s">
        <v>174</v>
      </c>
      <c r="L3" s="81" t="s">
        <v>175</v>
      </c>
      <c r="M3" s="82" t="s">
        <v>176</v>
      </c>
      <c r="N3" s="82" t="s">
        <v>177</v>
      </c>
      <c r="O3" s="83" t="s">
        <v>178</v>
      </c>
      <c r="P3" s="84" t="s">
        <v>179</v>
      </c>
      <c r="Q3" s="81" t="s">
        <v>180</v>
      </c>
      <c r="R3" s="82" t="s">
        <v>181</v>
      </c>
      <c r="S3" s="82" t="s">
        <v>182</v>
      </c>
      <c r="T3" s="83" t="s">
        <v>183</v>
      </c>
      <c r="U3" s="84" t="s">
        <v>184</v>
      </c>
      <c r="V3" s="81" t="s">
        <v>185</v>
      </c>
      <c r="W3" s="82" t="s">
        <v>186</v>
      </c>
      <c r="X3" s="82" t="s">
        <v>187</v>
      </c>
      <c r="Y3" s="83" t="s">
        <v>188</v>
      </c>
      <c r="Z3" s="84" t="s">
        <v>189</v>
      </c>
      <c r="AA3" s="81" t="s">
        <v>190</v>
      </c>
      <c r="AB3" s="82" t="s">
        <v>191</v>
      </c>
      <c r="AC3" s="82" t="s">
        <v>192</v>
      </c>
      <c r="AD3" s="83" t="s">
        <v>193</v>
      </c>
      <c r="AE3" s="84" t="s">
        <v>194</v>
      </c>
      <c r="AF3" s="81" t="s">
        <v>195</v>
      </c>
      <c r="AG3" s="82" t="s">
        <v>196</v>
      </c>
      <c r="AH3" s="82" t="s">
        <v>197</v>
      </c>
      <c r="AI3" s="83" t="s">
        <v>198</v>
      </c>
      <c r="AJ3" s="84" t="s">
        <v>199</v>
      </c>
      <c r="AK3" s="81" t="s">
        <v>200</v>
      </c>
      <c r="AL3" s="82" t="s">
        <v>201</v>
      </c>
      <c r="AM3" s="82" t="s">
        <v>202</v>
      </c>
      <c r="AN3" s="83" t="s">
        <v>203</v>
      </c>
      <c r="AO3" s="84" t="s">
        <v>204</v>
      </c>
      <c r="AP3" s="81" t="s">
        <v>205</v>
      </c>
      <c r="AQ3" s="82" t="s">
        <v>206</v>
      </c>
      <c r="AR3" s="82" t="s">
        <v>207</v>
      </c>
      <c r="AS3" s="83" t="s">
        <v>208</v>
      </c>
      <c r="AT3" s="84" t="s">
        <v>209</v>
      </c>
      <c r="AU3" s="81" t="s">
        <v>399</v>
      </c>
      <c r="AV3" s="82" t="s">
        <v>400</v>
      </c>
      <c r="AW3" s="82" t="s">
        <v>401</v>
      </c>
      <c r="AX3" s="83" t="s">
        <v>402</v>
      </c>
      <c r="AY3" s="84" t="s">
        <v>403</v>
      </c>
    </row>
    <row r="4" spans="1:51" ht="18" customHeight="1" x14ac:dyDescent="0.3">
      <c r="A4" s="79" t="s">
        <v>136</v>
      </c>
      <c r="B4" s="66">
        <v>23</v>
      </c>
      <c r="C4" s="65">
        <v>19</v>
      </c>
      <c r="D4" s="65">
        <f t="shared" ref="D4:D31" si="0">SUM(B4:C4)</f>
        <v>42</v>
      </c>
      <c r="E4" s="72">
        <f t="shared" ref="E4:E31" si="1">B4/D4</f>
        <v>0.54761904761904767</v>
      </c>
      <c r="F4" s="73">
        <f>C4/D4</f>
        <v>0.45238095238095238</v>
      </c>
      <c r="G4" s="66">
        <v>25</v>
      </c>
      <c r="H4" s="65">
        <v>20</v>
      </c>
      <c r="I4" s="65">
        <f t="shared" ref="I4:I31" si="2">SUM(G4:H4)</f>
        <v>45</v>
      </c>
      <c r="J4" s="72">
        <f t="shared" ref="J4:J31" si="3">G4/I4</f>
        <v>0.55555555555555558</v>
      </c>
      <c r="K4" s="73">
        <f>H4/I4</f>
        <v>0.44444444444444442</v>
      </c>
      <c r="L4" s="66">
        <v>24</v>
      </c>
      <c r="M4" s="65">
        <v>17</v>
      </c>
      <c r="N4" s="65">
        <f t="shared" ref="N4:N31" si="4">SUM(L4:M4)</f>
        <v>41</v>
      </c>
      <c r="O4" s="72">
        <f t="shared" ref="O4:O31" si="5">L4/N4</f>
        <v>0.58536585365853655</v>
      </c>
      <c r="P4" s="73">
        <f>M4/N4</f>
        <v>0.41463414634146339</v>
      </c>
      <c r="Q4" s="66">
        <v>29</v>
      </c>
      <c r="R4" s="65">
        <v>17</v>
      </c>
      <c r="S4" s="65">
        <f>SUM(Q4:R4)</f>
        <v>46</v>
      </c>
      <c r="T4" s="72">
        <f t="shared" ref="T4:T43" si="6">Q4/S4</f>
        <v>0.63043478260869568</v>
      </c>
      <c r="U4" s="73">
        <f>R4/S4</f>
        <v>0.36956521739130432</v>
      </c>
      <c r="V4" s="66">
        <v>27</v>
      </c>
      <c r="W4" s="65">
        <v>16</v>
      </c>
      <c r="X4" s="65">
        <f>SUM(V4:W4)</f>
        <v>43</v>
      </c>
      <c r="Y4" s="72">
        <f t="shared" ref="Y4:Y43" si="7">V4/X4</f>
        <v>0.62790697674418605</v>
      </c>
      <c r="Z4" s="73">
        <f>W4/X4</f>
        <v>0.37209302325581395</v>
      </c>
      <c r="AA4" s="66">
        <v>35</v>
      </c>
      <c r="AB4" s="65">
        <v>22</v>
      </c>
      <c r="AC4" s="65">
        <f>SUM(AA4:AB4)</f>
        <v>57</v>
      </c>
      <c r="AD4" s="72">
        <f t="shared" ref="AD4:AD43" si="8">AA4/AC4</f>
        <v>0.61403508771929827</v>
      </c>
      <c r="AE4" s="73">
        <f>AB4/AC4</f>
        <v>0.38596491228070173</v>
      </c>
      <c r="AF4" s="66">
        <v>40</v>
      </c>
      <c r="AG4" s="65">
        <v>24</v>
      </c>
      <c r="AH4" s="65">
        <f>SUM(AF4:AG4)</f>
        <v>64</v>
      </c>
      <c r="AI4" s="72">
        <f t="shared" ref="AI4:AI43" si="9">AF4/AH4</f>
        <v>0.625</v>
      </c>
      <c r="AJ4" s="73">
        <f>AG4/AH4</f>
        <v>0.375</v>
      </c>
      <c r="AK4" s="66">
        <v>30</v>
      </c>
      <c r="AL4" s="65">
        <v>15</v>
      </c>
      <c r="AM4" s="65">
        <f>SUM(AK4:AL4)</f>
        <v>45</v>
      </c>
      <c r="AN4" s="72">
        <f t="shared" ref="AN4:AN43" si="10">AK4/AM4</f>
        <v>0.66666666666666663</v>
      </c>
      <c r="AO4" s="73">
        <f>AL4/AM4</f>
        <v>0.33333333333333331</v>
      </c>
      <c r="AP4" s="66">
        <v>29</v>
      </c>
      <c r="AQ4" s="65">
        <v>11</v>
      </c>
      <c r="AR4" s="65">
        <f t="shared" ref="AR4:AR43" si="11">SUM(AP4:AQ4)</f>
        <v>40</v>
      </c>
      <c r="AS4" s="72">
        <f t="shared" ref="AS4:AS43" si="12">AP4/AR4</f>
        <v>0.72499999999999998</v>
      </c>
      <c r="AT4" s="73">
        <f>AQ4/AR4</f>
        <v>0.27500000000000002</v>
      </c>
      <c r="AU4" s="66">
        <v>30</v>
      </c>
      <c r="AV4" s="65">
        <v>14</v>
      </c>
      <c r="AW4" s="65">
        <v>44</v>
      </c>
      <c r="AX4" s="72">
        <f t="shared" ref="AX4:AX43" si="13">AU4/AW4</f>
        <v>0.68181818181818177</v>
      </c>
      <c r="AY4" s="73">
        <f>AV4/AW4</f>
        <v>0.31818181818181818</v>
      </c>
    </row>
    <row r="5" spans="1:51" ht="18" customHeight="1" x14ac:dyDescent="0.3">
      <c r="A5" s="79" t="s">
        <v>137</v>
      </c>
      <c r="B5" s="66">
        <v>9</v>
      </c>
      <c r="C5" s="65">
        <v>14</v>
      </c>
      <c r="D5" s="65">
        <f t="shared" si="0"/>
        <v>23</v>
      </c>
      <c r="E5" s="33">
        <f t="shared" si="1"/>
        <v>0.39130434782608697</v>
      </c>
      <c r="F5" s="73">
        <f t="shared" ref="F5:F31" si="14">C5/D5</f>
        <v>0.60869565217391308</v>
      </c>
      <c r="G5" s="66">
        <v>6</v>
      </c>
      <c r="H5" s="65">
        <v>10</v>
      </c>
      <c r="I5" s="65">
        <f t="shared" si="2"/>
        <v>16</v>
      </c>
      <c r="J5" s="33">
        <f t="shared" si="3"/>
        <v>0.375</v>
      </c>
      <c r="K5" s="73">
        <f t="shared" ref="K5:K31" si="15">H5/I5</f>
        <v>0.625</v>
      </c>
      <c r="L5" s="66">
        <v>5</v>
      </c>
      <c r="M5" s="65">
        <v>15</v>
      </c>
      <c r="N5" s="65">
        <f t="shared" si="4"/>
        <v>20</v>
      </c>
      <c r="O5" s="33">
        <f t="shared" si="5"/>
        <v>0.25</v>
      </c>
      <c r="P5" s="73">
        <f t="shared" ref="P5:P31" si="16">M5/N5</f>
        <v>0.75</v>
      </c>
      <c r="Q5" s="66">
        <v>5</v>
      </c>
      <c r="R5" s="65">
        <v>16</v>
      </c>
      <c r="S5" s="65">
        <f>SUM(Q5:R5)</f>
        <v>21</v>
      </c>
      <c r="T5" s="33">
        <f t="shared" si="6"/>
        <v>0.23809523809523808</v>
      </c>
      <c r="U5" s="73">
        <f t="shared" ref="U5:U39" si="17">R5/S5</f>
        <v>0.76190476190476186</v>
      </c>
      <c r="V5" s="66">
        <v>8</v>
      </c>
      <c r="W5" s="65">
        <v>12</v>
      </c>
      <c r="X5" s="65">
        <f>SUM(V5:W5)</f>
        <v>20</v>
      </c>
      <c r="Y5" s="33">
        <f t="shared" si="7"/>
        <v>0.4</v>
      </c>
      <c r="Z5" s="73">
        <f t="shared" ref="Z5:Z39" si="18">W5/X5</f>
        <v>0.6</v>
      </c>
      <c r="AA5" s="66">
        <v>7</v>
      </c>
      <c r="AB5" s="65">
        <v>7</v>
      </c>
      <c r="AC5" s="65">
        <f>SUM(AA5:AB5)</f>
        <v>14</v>
      </c>
      <c r="AD5" s="33">
        <f t="shared" si="8"/>
        <v>0.5</v>
      </c>
      <c r="AE5" s="73">
        <f t="shared" ref="AE5:AE39" si="19">AB5/AC5</f>
        <v>0.5</v>
      </c>
      <c r="AF5" s="66">
        <v>8</v>
      </c>
      <c r="AG5" s="65">
        <v>9</v>
      </c>
      <c r="AH5" s="65">
        <f>SUM(AF5:AG5)</f>
        <v>17</v>
      </c>
      <c r="AI5" s="33">
        <f t="shared" si="9"/>
        <v>0.47058823529411764</v>
      </c>
      <c r="AJ5" s="73">
        <f t="shared" ref="AJ5:AJ39" si="20">AG5/AH5</f>
        <v>0.52941176470588236</v>
      </c>
      <c r="AK5" s="66">
        <v>7</v>
      </c>
      <c r="AL5" s="65">
        <v>8</v>
      </c>
      <c r="AM5" s="65">
        <f>SUM(AK5:AL5)</f>
        <v>15</v>
      </c>
      <c r="AN5" s="33">
        <f t="shared" si="10"/>
        <v>0.46666666666666667</v>
      </c>
      <c r="AO5" s="73">
        <f t="shared" ref="AO5:AO39" si="21">AL5/AM5</f>
        <v>0.53333333333333333</v>
      </c>
      <c r="AP5" s="66">
        <v>7</v>
      </c>
      <c r="AQ5" s="65">
        <v>6</v>
      </c>
      <c r="AR5" s="65">
        <f t="shared" si="11"/>
        <v>13</v>
      </c>
      <c r="AS5" s="33">
        <f t="shared" si="12"/>
        <v>0.53846153846153844</v>
      </c>
      <c r="AT5" s="73">
        <f t="shared" ref="AT5:AT39" si="22">AQ5/AR5</f>
        <v>0.46153846153846156</v>
      </c>
      <c r="AU5" s="66">
        <v>10</v>
      </c>
      <c r="AV5" s="65">
        <v>7</v>
      </c>
      <c r="AW5" s="65">
        <v>17</v>
      </c>
      <c r="AX5" s="33">
        <f t="shared" si="13"/>
        <v>0.58823529411764708</v>
      </c>
      <c r="AY5" s="73">
        <f t="shared" ref="AY5:AY39" si="23">AV5/AW5</f>
        <v>0.41176470588235292</v>
      </c>
    </row>
    <row r="6" spans="1:51" ht="18" customHeight="1" x14ac:dyDescent="0.3">
      <c r="A6" s="79" t="s">
        <v>138</v>
      </c>
      <c r="B6" s="66">
        <v>9</v>
      </c>
      <c r="C6" s="65">
        <v>12</v>
      </c>
      <c r="D6" s="65">
        <f t="shared" si="0"/>
        <v>21</v>
      </c>
      <c r="E6" s="33">
        <f t="shared" si="1"/>
        <v>0.42857142857142855</v>
      </c>
      <c r="F6" s="73">
        <f t="shared" si="14"/>
        <v>0.5714285714285714</v>
      </c>
      <c r="G6" s="66">
        <v>6</v>
      </c>
      <c r="H6" s="65">
        <v>14</v>
      </c>
      <c r="I6" s="65">
        <f t="shared" si="2"/>
        <v>20</v>
      </c>
      <c r="J6" s="33">
        <f t="shared" si="3"/>
        <v>0.3</v>
      </c>
      <c r="K6" s="73">
        <f t="shared" si="15"/>
        <v>0.7</v>
      </c>
      <c r="L6" s="66">
        <v>6</v>
      </c>
      <c r="M6" s="65">
        <v>11</v>
      </c>
      <c r="N6" s="65">
        <f t="shared" si="4"/>
        <v>17</v>
      </c>
      <c r="O6" s="33">
        <f t="shared" si="5"/>
        <v>0.35294117647058826</v>
      </c>
      <c r="P6" s="73">
        <f t="shared" si="16"/>
        <v>0.6470588235294118</v>
      </c>
      <c r="Q6" s="66">
        <v>7</v>
      </c>
      <c r="R6" s="65">
        <v>8</v>
      </c>
      <c r="S6" s="65">
        <f>SUM(Q6:R6)</f>
        <v>15</v>
      </c>
      <c r="T6" s="33">
        <f t="shared" si="6"/>
        <v>0.46666666666666667</v>
      </c>
      <c r="U6" s="73">
        <f t="shared" si="17"/>
        <v>0.53333333333333333</v>
      </c>
      <c r="V6" s="66">
        <v>6</v>
      </c>
      <c r="W6" s="65">
        <v>14</v>
      </c>
      <c r="X6" s="65">
        <f>SUM(V6:W6)</f>
        <v>20</v>
      </c>
      <c r="Y6" s="33">
        <f t="shared" si="7"/>
        <v>0.3</v>
      </c>
      <c r="Z6" s="73">
        <f t="shared" si="18"/>
        <v>0.7</v>
      </c>
      <c r="AA6" s="66">
        <v>5</v>
      </c>
      <c r="AB6" s="65">
        <v>15</v>
      </c>
      <c r="AC6" s="65">
        <f>SUM(AA6:AB6)</f>
        <v>20</v>
      </c>
      <c r="AD6" s="33">
        <f t="shared" si="8"/>
        <v>0.25</v>
      </c>
      <c r="AE6" s="73">
        <f t="shared" si="19"/>
        <v>0.75</v>
      </c>
      <c r="AF6" s="66">
        <v>6</v>
      </c>
      <c r="AG6" s="65">
        <v>13</v>
      </c>
      <c r="AH6" s="65">
        <f>SUM(AF6:AG6)</f>
        <v>19</v>
      </c>
      <c r="AI6" s="33">
        <f t="shared" si="9"/>
        <v>0.31578947368421051</v>
      </c>
      <c r="AJ6" s="73">
        <f t="shared" si="20"/>
        <v>0.68421052631578949</v>
      </c>
      <c r="AK6" s="66">
        <v>5</v>
      </c>
      <c r="AL6" s="65">
        <v>12</v>
      </c>
      <c r="AM6" s="65">
        <f>SUM(AK6:AL6)</f>
        <v>17</v>
      </c>
      <c r="AN6" s="33">
        <f t="shared" si="10"/>
        <v>0.29411764705882354</v>
      </c>
      <c r="AO6" s="73">
        <f t="shared" si="21"/>
        <v>0.70588235294117652</v>
      </c>
      <c r="AP6" s="66">
        <v>9</v>
      </c>
      <c r="AQ6" s="65">
        <v>14</v>
      </c>
      <c r="AR6" s="65">
        <f t="shared" si="11"/>
        <v>23</v>
      </c>
      <c r="AS6" s="33">
        <f t="shared" si="12"/>
        <v>0.39130434782608697</v>
      </c>
      <c r="AT6" s="73">
        <f t="shared" si="22"/>
        <v>0.60869565217391308</v>
      </c>
      <c r="AU6" s="66">
        <v>13</v>
      </c>
      <c r="AV6" s="65">
        <v>19</v>
      </c>
      <c r="AW6" s="65">
        <v>32</v>
      </c>
      <c r="AX6" s="33">
        <f t="shared" si="13"/>
        <v>0.40625</v>
      </c>
      <c r="AY6" s="73">
        <f t="shared" si="23"/>
        <v>0.59375</v>
      </c>
    </row>
    <row r="7" spans="1:51" s="25" customFormat="1" ht="18" customHeight="1" x14ac:dyDescent="0.3">
      <c r="A7" s="79" t="s">
        <v>96</v>
      </c>
      <c r="B7" s="66">
        <f>SUM(B4:B6)</f>
        <v>41</v>
      </c>
      <c r="C7" s="65">
        <v>45</v>
      </c>
      <c r="D7" s="65">
        <f t="shared" si="0"/>
        <v>86</v>
      </c>
      <c r="E7" s="56">
        <f t="shared" si="1"/>
        <v>0.47674418604651164</v>
      </c>
      <c r="F7" s="73">
        <f t="shared" si="14"/>
        <v>0.52325581395348841</v>
      </c>
      <c r="G7" s="66">
        <f>SUM(G4:G6)</f>
        <v>37</v>
      </c>
      <c r="H7" s="65">
        <f>SUM(H4:H6)</f>
        <v>44</v>
      </c>
      <c r="I7" s="65">
        <f t="shared" si="2"/>
        <v>81</v>
      </c>
      <c r="J7" s="56">
        <f t="shared" si="3"/>
        <v>0.4567901234567901</v>
      </c>
      <c r="K7" s="73">
        <f t="shared" si="15"/>
        <v>0.54320987654320985</v>
      </c>
      <c r="L7" s="66">
        <v>35</v>
      </c>
      <c r="M7" s="65">
        <v>42</v>
      </c>
      <c r="N7" s="65">
        <f t="shared" si="4"/>
        <v>77</v>
      </c>
      <c r="O7" s="56">
        <f t="shared" si="5"/>
        <v>0.45454545454545453</v>
      </c>
      <c r="P7" s="73">
        <f t="shared" si="16"/>
        <v>0.54545454545454541</v>
      </c>
      <c r="Q7" s="66">
        <v>39</v>
      </c>
      <c r="R7" s="65">
        <v>40</v>
      </c>
      <c r="S7" s="65">
        <f>Q7+R7</f>
        <v>79</v>
      </c>
      <c r="T7" s="56">
        <f t="shared" si="6"/>
        <v>0.49367088607594939</v>
      </c>
      <c r="U7" s="73">
        <f t="shared" si="17"/>
        <v>0.50632911392405067</v>
      </c>
      <c r="V7" s="66">
        <v>39</v>
      </c>
      <c r="W7" s="65">
        <v>41</v>
      </c>
      <c r="X7" s="65">
        <f>V7+W7</f>
        <v>80</v>
      </c>
      <c r="Y7" s="56">
        <f t="shared" si="7"/>
        <v>0.48749999999999999</v>
      </c>
      <c r="Z7" s="73">
        <f t="shared" si="18"/>
        <v>0.51249999999999996</v>
      </c>
      <c r="AA7" s="66">
        <v>46</v>
      </c>
      <c r="AB7" s="65">
        <v>44</v>
      </c>
      <c r="AC7" s="65">
        <f>AA7+AB7</f>
        <v>90</v>
      </c>
      <c r="AD7" s="56">
        <f t="shared" si="8"/>
        <v>0.51111111111111107</v>
      </c>
      <c r="AE7" s="73">
        <f t="shared" si="19"/>
        <v>0.48888888888888887</v>
      </c>
      <c r="AF7" s="66">
        <v>53</v>
      </c>
      <c r="AG7" s="65">
        <v>46</v>
      </c>
      <c r="AH7" s="65">
        <f>AF7+AG7</f>
        <v>99</v>
      </c>
      <c r="AI7" s="56">
        <f t="shared" si="9"/>
        <v>0.53535353535353536</v>
      </c>
      <c r="AJ7" s="73">
        <f t="shared" si="20"/>
        <v>0.46464646464646464</v>
      </c>
      <c r="AK7" s="66">
        <v>42</v>
      </c>
      <c r="AL7" s="65">
        <v>35</v>
      </c>
      <c r="AM7" s="65">
        <v>77</v>
      </c>
      <c r="AN7" s="56">
        <f t="shared" si="10"/>
        <v>0.54545454545454541</v>
      </c>
      <c r="AO7" s="73">
        <f t="shared" si="21"/>
        <v>0.45454545454545453</v>
      </c>
      <c r="AP7" s="66">
        <v>44</v>
      </c>
      <c r="AQ7" s="65">
        <v>31</v>
      </c>
      <c r="AR7" s="65">
        <f t="shared" si="11"/>
        <v>75</v>
      </c>
      <c r="AS7" s="56">
        <f t="shared" si="12"/>
        <v>0.58666666666666667</v>
      </c>
      <c r="AT7" s="73">
        <f t="shared" si="22"/>
        <v>0.41333333333333333</v>
      </c>
      <c r="AU7" s="66">
        <v>51</v>
      </c>
      <c r="AV7" s="65">
        <v>40</v>
      </c>
      <c r="AW7" s="65">
        <v>91</v>
      </c>
      <c r="AX7" s="56">
        <f t="shared" si="13"/>
        <v>0.56043956043956045</v>
      </c>
      <c r="AY7" s="73">
        <f t="shared" si="23"/>
        <v>0.43956043956043955</v>
      </c>
    </row>
    <row r="8" spans="1:51" ht="18" customHeight="1" x14ac:dyDescent="0.3">
      <c r="A8" s="79" t="s">
        <v>139</v>
      </c>
      <c r="B8" s="66">
        <v>172</v>
      </c>
      <c r="C8" s="65">
        <v>118</v>
      </c>
      <c r="D8" s="65">
        <f t="shared" si="0"/>
        <v>290</v>
      </c>
      <c r="E8" s="33">
        <f t="shared" si="1"/>
        <v>0.59310344827586203</v>
      </c>
      <c r="F8" s="73">
        <f t="shared" si="14"/>
        <v>0.40689655172413791</v>
      </c>
      <c r="G8" s="66">
        <v>156</v>
      </c>
      <c r="H8" s="65">
        <v>121</v>
      </c>
      <c r="I8" s="65">
        <f t="shared" si="2"/>
        <v>277</v>
      </c>
      <c r="J8" s="33">
        <f t="shared" si="3"/>
        <v>0.56317689530685922</v>
      </c>
      <c r="K8" s="73">
        <f t="shared" si="15"/>
        <v>0.43682310469314078</v>
      </c>
      <c r="L8" s="66">
        <v>166</v>
      </c>
      <c r="M8" s="65">
        <v>140</v>
      </c>
      <c r="N8" s="65">
        <f t="shared" si="4"/>
        <v>306</v>
      </c>
      <c r="O8" s="33">
        <f t="shared" si="5"/>
        <v>0.54248366013071891</v>
      </c>
      <c r="P8" s="73">
        <f t="shared" si="16"/>
        <v>0.45751633986928103</v>
      </c>
      <c r="Q8" s="66">
        <v>166</v>
      </c>
      <c r="R8" s="65">
        <v>135</v>
      </c>
      <c r="S8" s="65">
        <f>SUM(Q8:R8)</f>
        <v>301</v>
      </c>
      <c r="T8" s="33">
        <f t="shared" si="6"/>
        <v>0.55149501661129563</v>
      </c>
      <c r="U8" s="73">
        <f t="shared" si="17"/>
        <v>0.44850498338870431</v>
      </c>
      <c r="V8" s="66">
        <v>159</v>
      </c>
      <c r="W8" s="65">
        <v>131</v>
      </c>
      <c r="X8" s="65">
        <f>SUM(V8:W8)</f>
        <v>290</v>
      </c>
      <c r="Y8" s="33">
        <f t="shared" si="7"/>
        <v>0.5482758620689655</v>
      </c>
      <c r="Z8" s="73">
        <f t="shared" si="18"/>
        <v>0.4517241379310345</v>
      </c>
      <c r="AA8" s="66">
        <v>174</v>
      </c>
      <c r="AB8" s="65">
        <v>124</v>
      </c>
      <c r="AC8" s="65">
        <f>SUM(AA8:AB8)</f>
        <v>298</v>
      </c>
      <c r="AD8" s="33">
        <f t="shared" si="8"/>
        <v>0.58389261744966447</v>
      </c>
      <c r="AE8" s="73">
        <f t="shared" si="19"/>
        <v>0.41610738255033558</v>
      </c>
      <c r="AF8" s="66">
        <v>182</v>
      </c>
      <c r="AG8" s="65">
        <v>125</v>
      </c>
      <c r="AH8" s="65">
        <f>SUM(AF8:AG8)</f>
        <v>307</v>
      </c>
      <c r="AI8" s="33">
        <f t="shared" si="9"/>
        <v>0.59283387622149841</v>
      </c>
      <c r="AJ8" s="73">
        <f t="shared" si="20"/>
        <v>0.40716612377850164</v>
      </c>
      <c r="AK8" s="66">
        <v>181</v>
      </c>
      <c r="AL8" s="65">
        <v>133</v>
      </c>
      <c r="AM8" s="65">
        <f>SUM(AK8:AL8)</f>
        <v>314</v>
      </c>
      <c r="AN8" s="33">
        <f t="shared" si="10"/>
        <v>0.57643312101910826</v>
      </c>
      <c r="AO8" s="73">
        <f t="shared" si="21"/>
        <v>0.42356687898089174</v>
      </c>
      <c r="AP8" s="66">
        <v>138</v>
      </c>
      <c r="AQ8" s="65">
        <v>99</v>
      </c>
      <c r="AR8" s="65">
        <f t="shared" si="11"/>
        <v>237</v>
      </c>
      <c r="AS8" s="33">
        <f t="shared" si="12"/>
        <v>0.58227848101265822</v>
      </c>
      <c r="AT8" s="73">
        <f t="shared" si="22"/>
        <v>0.41772151898734178</v>
      </c>
      <c r="AU8" s="66">
        <v>134</v>
      </c>
      <c r="AV8" s="65">
        <v>92</v>
      </c>
      <c r="AW8" s="65">
        <v>226</v>
      </c>
      <c r="AX8" s="33">
        <f t="shared" si="13"/>
        <v>0.59292035398230092</v>
      </c>
      <c r="AY8" s="73">
        <f t="shared" si="23"/>
        <v>0.40707964601769914</v>
      </c>
    </row>
    <row r="9" spans="1:51" ht="18" customHeight="1" x14ac:dyDescent="0.3">
      <c r="A9" s="79" t="s">
        <v>140</v>
      </c>
      <c r="B9" s="66">
        <v>11</v>
      </c>
      <c r="C9" s="65">
        <v>12</v>
      </c>
      <c r="D9" s="65">
        <f t="shared" si="0"/>
        <v>23</v>
      </c>
      <c r="E9" s="33">
        <f t="shared" si="1"/>
        <v>0.47826086956521741</v>
      </c>
      <c r="F9" s="73">
        <f t="shared" si="14"/>
        <v>0.52173913043478259</v>
      </c>
      <c r="G9" s="66">
        <v>12</v>
      </c>
      <c r="H9" s="65">
        <v>12</v>
      </c>
      <c r="I9" s="65">
        <f t="shared" si="2"/>
        <v>24</v>
      </c>
      <c r="J9" s="33">
        <f t="shared" si="3"/>
        <v>0.5</v>
      </c>
      <c r="K9" s="73">
        <f t="shared" si="15"/>
        <v>0.5</v>
      </c>
      <c r="L9" s="66">
        <v>17</v>
      </c>
      <c r="M9" s="65">
        <v>13</v>
      </c>
      <c r="N9" s="65">
        <f t="shared" si="4"/>
        <v>30</v>
      </c>
      <c r="O9" s="33">
        <f t="shared" si="5"/>
        <v>0.56666666666666665</v>
      </c>
      <c r="P9" s="73">
        <f t="shared" si="16"/>
        <v>0.43333333333333335</v>
      </c>
      <c r="Q9" s="66">
        <v>14</v>
      </c>
      <c r="R9" s="65">
        <v>15</v>
      </c>
      <c r="S9" s="65">
        <f>SUM(Q9:R9)</f>
        <v>29</v>
      </c>
      <c r="T9" s="33">
        <f t="shared" si="6"/>
        <v>0.48275862068965519</v>
      </c>
      <c r="U9" s="73">
        <f t="shared" si="17"/>
        <v>0.51724137931034486</v>
      </c>
      <c r="V9" s="66">
        <v>14</v>
      </c>
      <c r="W9" s="65">
        <v>12</v>
      </c>
      <c r="X9" s="65">
        <f>SUM(V9:W9)</f>
        <v>26</v>
      </c>
      <c r="Y9" s="33">
        <f t="shared" si="7"/>
        <v>0.53846153846153844</v>
      </c>
      <c r="Z9" s="73">
        <f t="shared" si="18"/>
        <v>0.46153846153846156</v>
      </c>
      <c r="AA9" s="66">
        <v>16</v>
      </c>
      <c r="AB9" s="65">
        <v>17</v>
      </c>
      <c r="AC9" s="65">
        <f>SUM(AA9:AB9)</f>
        <v>33</v>
      </c>
      <c r="AD9" s="33">
        <f t="shared" si="8"/>
        <v>0.48484848484848486</v>
      </c>
      <c r="AE9" s="73">
        <f t="shared" si="19"/>
        <v>0.51515151515151514</v>
      </c>
      <c r="AF9" s="66">
        <v>15</v>
      </c>
      <c r="AG9" s="65">
        <v>18</v>
      </c>
      <c r="AH9" s="65">
        <f>SUM(AF9:AG9)</f>
        <v>33</v>
      </c>
      <c r="AI9" s="33">
        <f t="shared" si="9"/>
        <v>0.45454545454545453</v>
      </c>
      <c r="AJ9" s="73">
        <f t="shared" si="20"/>
        <v>0.54545454545454541</v>
      </c>
      <c r="AK9" s="66">
        <v>15</v>
      </c>
      <c r="AL9" s="65">
        <v>19</v>
      </c>
      <c r="AM9" s="65">
        <f>SUM(AK9:AL9)</f>
        <v>34</v>
      </c>
      <c r="AN9" s="33">
        <f t="shared" si="10"/>
        <v>0.44117647058823528</v>
      </c>
      <c r="AO9" s="73">
        <f t="shared" si="21"/>
        <v>0.55882352941176472</v>
      </c>
      <c r="AP9" s="66">
        <v>17</v>
      </c>
      <c r="AQ9" s="65">
        <v>18</v>
      </c>
      <c r="AR9" s="65">
        <f t="shared" si="11"/>
        <v>35</v>
      </c>
      <c r="AS9" s="33">
        <f t="shared" si="12"/>
        <v>0.48571428571428571</v>
      </c>
      <c r="AT9" s="73">
        <f t="shared" si="22"/>
        <v>0.51428571428571423</v>
      </c>
      <c r="AU9" s="66">
        <v>14</v>
      </c>
      <c r="AV9" s="65">
        <v>14</v>
      </c>
      <c r="AW9" s="65">
        <v>28</v>
      </c>
      <c r="AX9" s="33">
        <f t="shared" si="13"/>
        <v>0.5</v>
      </c>
      <c r="AY9" s="73">
        <f t="shared" si="23"/>
        <v>0.5</v>
      </c>
    </row>
    <row r="10" spans="1:51" ht="18" customHeight="1" x14ac:dyDescent="0.3">
      <c r="A10" s="79" t="s">
        <v>141</v>
      </c>
      <c r="B10" s="66">
        <v>20</v>
      </c>
      <c r="C10" s="65">
        <v>17</v>
      </c>
      <c r="D10" s="65">
        <f t="shared" si="0"/>
        <v>37</v>
      </c>
      <c r="E10" s="33">
        <f t="shared" si="1"/>
        <v>0.54054054054054057</v>
      </c>
      <c r="F10" s="73">
        <f t="shared" si="14"/>
        <v>0.45945945945945948</v>
      </c>
      <c r="G10" s="66">
        <v>7</v>
      </c>
      <c r="H10" s="65">
        <v>10</v>
      </c>
      <c r="I10" s="65">
        <f t="shared" si="2"/>
        <v>17</v>
      </c>
      <c r="J10" s="33">
        <f t="shared" si="3"/>
        <v>0.41176470588235292</v>
      </c>
      <c r="K10" s="73">
        <f t="shared" si="15"/>
        <v>0.58823529411764708</v>
      </c>
      <c r="L10" s="66">
        <v>11</v>
      </c>
      <c r="M10" s="65">
        <v>9</v>
      </c>
      <c r="N10" s="65">
        <f t="shared" si="4"/>
        <v>20</v>
      </c>
      <c r="O10" s="33">
        <f t="shared" si="5"/>
        <v>0.55000000000000004</v>
      </c>
      <c r="P10" s="73">
        <f t="shared" si="16"/>
        <v>0.45</v>
      </c>
      <c r="Q10" s="66">
        <v>6</v>
      </c>
      <c r="R10" s="65">
        <v>6</v>
      </c>
      <c r="S10" s="65">
        <f>SUM(Q10:R10)</f>
        <v>12</v>
      </c>
      <c r="T10" s="33">
        <f t="shared" si="6"/>
        <v>0.5</v>
      </c>
      <c r="U10" s="73">
        <f t="shared" si="17"/>
        <v>0.5</v>
      </c>
      <c r="V10" s="66">
        <v>6</v>
      </c>
      <c r="W10" s="65">
        <v>5</v>
      </c>
      <c r="X10" s="65">
        <f>SUM(V10:W10)</f>
        <v>11</v>
      </c>
      <c r="Y10" s="33">
        <f t="shared" si="7"/>
        <v>0.54545454545454541</v>
      </c>
      <c r="Z10" s="73">
        <f t="shared" si="18"/>
        <v>0.45454545454545453</v>
      </c>
      <c r="AA10" s="66">
        <v>8</v>
      </c>
      <c r="AB10" s="65">
        <v>3</v>
      </c>
      <c r="AC10" s="65">
        <f>SUM(AA10:AB10)</f>
        <v>11</v>
      </c>
      <c r="AD10" s="33">
        <f t="shared" si="8"/>
        <v>0.72727272727272729</v>
      </c>
      <c r="AE10" s="73">
        <f t="shared" si="19"/>
        <v>0.27272727272727271</v>
      </c>
      <c r="AF10" s="66">
        <v>13</v>
      </c>
      <c r="AG10" s="65">
        <v>6</v>
      </c>
      <c r="AH10" s="65">
        <f>SUM(AF10:AG10)</f>
        <v>19</v>
      </c>
      <c r="AI10" s="33">
        <f t="shared" si="9"/>
        <v>0.68421052631578949</v>
      </c>
      <c r="AJ10" s="73">
        <f t="shared" si="20"/>
        <v>0.31578947368421051</v>
      </c>
      <c r="AK10" s="66">
        <v>10</v>
      </c>
      <c r="AL10" s="65">
        <v>6</v>
      </c>
      <c r="AM10" s="65">
        <f>SUM(AK10:AL10)</f>
        <v>16</v>
      </c>
      <c r="AN10" s="33">
        <f t="shared" si="10"/>
        <v>0.625</v>
      </c>
      <c r="AO10" s="73">
        <f t="shared" si="21"/>
        <v>0.375</v>
      </c>
      <c r="AP10" s="66">
        <v>40</v>
      </c>
      <c r="AQ10" s="65">
        <v>34</v>
      </c>
      <c r="AR10" s="65">
        <f t="shared" si="11"/>
        <v>74</v>
      </c>
      <c r="AS10" s="33">
        <f t="shared" si="12"/>
        <v>0.54054054054054057</v>
      </c>
      <c r="AT10" s="73">
        <f t="shared" si="22"/>
        <v>0.45945945945945948</v>
      </c>
      <c r="AU10" s="66">
        <v>47</v>
      </c>
      <c r="AV10" s="65">
        <v>31</v>
      </c>
      <c r="AW10" s="65">
        <v>78</v>
      </c>
      <c r="AX10" s="33">
        <f t="shared" si="13"/>
        <v>0.60256410256410253</v>
      </c>
      <c r="AY10" s="73">
        <f t="shared" si="23"/>
        <v>0.39743589743589741</v>
      </c>
    </row>
    <row r="11" spans="1:51" s="25" customFormat="1" ht="18" customHeight="1" x14ac:dyDescent="0.3">
      <c r="A11" s="79" t="s">
        <v>102</v>
      </c>
      <c r="B11" s="66">
        <f>SUM(B8:B10)</f>
        <v>203</v>
      </c>
      <c r="C11" s="65">
        <f>SUM(C8:C10)</f>
        <v>147</v>
      </c>
      <c r="D11" s="65">
        <f t="shared" si="0"/>
        <v>350</v>
      </c>
      <c r="E11" s="56">
        <f t="shared" si="1"/>
        <v>0.57999999999999996</v>
      </c>
      <c r="F11" s="73">
        <f t="shared" si="14"/>
        <v>0.42</v>
      </c>
      <c r="G11" s="66">
        <f>SUM(G8:G10)</f>
        <v>175</v>
      </c>
      <c r="H11" s="65">
        <f>SUM(H8:H10)</f>
        <v>143</v>
      </c>
      <c r="I11" s="65">
        <f t="shared" si="2"/>
        <v>318</v>
      </c>
      <c r="J11" s="56">
        <f t="shared" si="3"/>
        <v>0.55031446540880502</v>
      </c>
      <c r="K11" s="73">
        <f t="shared" si="15"/>
        <v>0.44968553459119498</v>
      </c>
      <c r="L11" s="66">
        <v>194</v>
      </c>
      <c r="M11" s="65">
        <v>162</v>
      </c>
      <c r="N11" s="65">
        <f t="shared" si="4"/>
        <v>356</v>
      </c>
      <c r="O11" s="56">
        <f t="shared" si="5"/>
        <v>0.5449438202247191</v>
      </c>
      <c r="P11" s="73">
        <f t="shared" si="16"/>
        <v>0.4550561797752809</v>
      </c>
      <c r="Q11" s="66">
        <v>186</v>
      </c>
      <c r="R11" s="65">
        <v>156</v>
      </c>
      <c r="S11" s="65">
        <f>Q11+R11</f>
        <v>342</v>
      </c>
      <c r="T11" s="56">
        <f t="shared" si="6"/>
        <v>0.54385964912280704</v>
      </c>
      <c r="U11" s="73">
        <f t="shared" si="17"/>
        <v>0.45614035087719296</v>
      </c>
      <c r="V11" s="66">
        <v>179</v>
      </c>
      <c r="W11" s="65">
        <v>148</v>
      </c>
      <c r="X11" s="65">
        <f>V11+W11</f>
        <v>327</v>
      </c>
      <c r="Y11" s="56">
        <f t="shared" si="7"/>
        <v>0.54740061162079512</v>
      </c>
      <c r="Z11" s="73">
        <f t="shared" si="18"/>
        <v>0.45259938837920488</v>
      </c>
      <c r="AA11" s="66">
        <v>198</v>
      </c>
      <c r="AB11" s="65">
        <v>144</v>
      </c>
      <c r="AC11" s="65">
        <f>AA11+AB11</f>
        <v>342</v>
      </c>
      <c r="AD11" s="56">
        <f t="shared" si="8"/>
        <v>0.57894736842105265</v>
      </c>
      <c r="AE11" s="73">
        <f t="shared" si="19"/>
        <v>0.42105263157894735</v>
      </c>
      <c r="AF11" s="66">
        <v>210</v>
      </c>
      <c r="AG11" s="65">
        <v>149</v>
      </c>
      <c r="AH11" s="65">
        <f>AF11+AG11</f>
        <v>359</v>
      </c>
      <c r="AI11" s="56">
        <f t="shared" si="9"/>
        <v>0.58495821727019504</v>
      </c>
      <c r="AJ11" s="73">
        <f t="shared" si="20"/>
        <v>0.41504178272980502</v>
      </c>
      <c r="AK11" s="66">
        <v>206</v>
      </c>
      <c r="AL11" s="65">
        <v>157</v>
      </c>
      <c r="AM11" s="65">
        <f>AK11+AL11</f>
        <v>363</v>
      </c>
      <c r="AN11" s="56">
        <f t="shared" si="10"/>
        <v>0.56749311294765836</v>
      </c>
      <c r="AO11" s="73">
        <f t="shared" si="21"/>
        <v>0.43250688705234158</v>
      </c>
      <c r="AP11" s="66">
        <v>194</v>
      </c>
      <c r="AQ11" s="65">
        <v>148</v>
      </c>
      <c r="AR11" s="65">
        <f t="shared" si="11"/>
        <v>342</v>
      </c>
      <c r="AS11" s="56">
        <f t="shared" si="12"/>
        <v>0.56725146198830412</v>
      </c>
      <c r="AT11" s="73">
        <f t="shared" si="22"/>
        <v>0.43274853801169588</v>
      </c>
      <c r="AU11" s="66">
        <v>192</v>
      </c>
      <c r="AV11" s="65">
        <v>134</v>
      </c>
      <c r="AW11" s="65">
        <v>326</v>
      </c>
      <c r="AX11" s="56">
        <f t="shared" si="13"/>
        <v>0.58895705521472397</v>
      </c>
      <c r="AY11" s="73">
        <f t="shared" si="23"/>
        <v>0.41104294478527609</v>
      </c>
    </row>
    <row r="12" spans="1:51" ht="18" customHeight="1" x14ac:dyDescent="0.3">
      <c r="A12" s="79" t="s">
        <v>142</v>
      </c>
      <c r="B12" s="66">
        <v>98</v>
      </c>
      <c r="C12" s="65">
        <v>201</v>
      </c>
      <c r="D12" s="65">
        <f t="shared" si="0"/>
        <v>299</v>
      </c>
      <c r="E12" s="33">
        <f t="shared" si="1"/>
        <v>0.32775919732441472</v>
      </c>
      <c r="F12" s="73">
        <f t="shared" si="14"/>
        <v>0.67224080267558528</v>
      </c>
      <c r="G12" s="66">
        <v>91</v>
      </c>
      <c r="H12" s="65">
        <v>191</v>
      </c>
      <c r="I12" s="65">
        <f t="shared" si="2"/>
        <v>282</v>
      </c>
      <c r="J12" s="33">
        <f t="shared" si="3"/>
        <v>0.32269503546099293</v>
      </c>
      <c r="K12" s="73">
        <f t="shared" si="15"/>
        <v>0.67730496453900713</v>
      </c>
      <c r="L12" s="66">
        <v>104</v>
      </c>
      <c r="M12" s="65">
        <v>188</v>
      </c>
      <c r="N12" s="65">
        <f t="shared" si="4"/>
        <v>292</v>
      </c>
      <c r="O12" s="33">
        <f t="shared" si="5"/>
        <v>0.35616438356164382</v>
      </c>
      <c r="P12" s="73">
        <f t="shared" si="16"/>
        <v>0.64383561643835618</v>
      </c>
      <c r="Q12" s="66">
        <v>96</v>
      </c>
      <c r="R12" s="65">
        <v>193</v>
      </c>
      <c r="S12" s="65">
        <f>SUM(Q12:R12)</f>
        <v>289</v>
      </c>
      <c r="T12" s="33">
        <f t="shared" si="6"/>
        <v>0.33217993079584773</v>
      </c>
      <c r="U12" s="73">
        <f t="shared" si="17"/>
        <v>0.66782006920415227</v>
      </c>
      <c r="V12" s="66">
        <v>114</v>
      </c>
      <c r="W12" s="65">
        <v>191</v>
      </c>
      <c r="X12" s="65">
        <f>SUM(V12:W12)</f>
        <v>305</v>
      </c>
      <c r="Y12" s="33">
        <f t="shared" si="7"/>
        <v>0.3737704918032787</v>
      </c>
      <c r="Z12" s="73">
        <f t="shared" si="18"/>
        <v>0.6262295081967213</v>
      </c>
      <c r="AA12" s="66">
        <v>107</v>
      </c>
      <c r="AB12" s="65">
        <v>161</v>
      </c>
      <c r="AC12" s="65">
        <f>SUM(AA12:AB12)</f>
        <v>268</v>
      </c>
      <c r="AD12" s="33">
        <f t="shared" si="8"/>
        <v>0.39925373134328357</v>
      </c>
      <c r="AE12" s="73">
        <f t="shared" si="19"/>
        <v>0.60074626865671643</v>
      </c>
      <c r="AF12" s="66">
        <v>110</v>
      </c>
      <c r="AG12" s="65">
        <v>163</v>
      </c>
      <c r="AH12" s="65">
        <f>SUM(AF12:AG12)</f>
        <v>273</v>
      </c>
      <c r="AI12" s="33">
        <f t="shared" si="9"/>
        <v>0.40293040293040294</v>
      </c>
      <c r="AJ12" s="73">
        <f t="shared" si="20"/>
        <v>0.59706959706959706</v>
      </c>
      <c r="AK12" s="66">
        <v>102</v>
      </c>
      <c r="AL12" s="65">
        <v>156</v>
      </c>
      <c r="AM12" s="65">
        <f>SUM(AK12:AL12)</f>
        <v>258</v>
      </c>
      <c r="AN12" s="33">
        <f t="shared" si="10"/>
        <v>0.39534883720930231</v>
      </c>
      <c r="AO12" s="73">
        <f t="shared" si="21"/>
        <v>0.60465116279069764</v>
      </c>
      <c r="AP12" s="66">
        <v>97</v>
      </c>
      <c r="AQ12" s="65">
        <v>155</v>
      </c>
      <c r="AR12" s="65">
        <f t="shared" si="11"/>
        <v>252</v>
      </c>
      <c r="AS12" s="33">
        <f t="shared" si="12"/>
        <v>0.38492063492063494</v>
      </c>
      <c r="AT12" s="73">
        <f t="shared" si="22"/>
        <v>0.61507936507936511</v>
      </c>
      <c r="AU12" s="66">
        <v>98</v>
      </c>
      <c r="AV12" s="65">
        <v>131</v>
      </c>
      <c r="AW12" s="65">
        <v>229</v>
      </c>
      <c r="AX12" s="33">
        <f t="shared" si="13"/>
        <v>0.42794759825327511</v>
      </c>
      <c r="AY12" s="73">
        <f t="shared" si="23"/>
        <v>0.57205240174672489</v>
      </c>
    </row>
    <row r="13" spans="1:51" ht="18" customHeight="1" x14ac:dyDescent="0.3">
      <c r="A13" s="79" t="s">
        <v>143</v>
      </c>
      <c r="B13" s="66">
        <v>33</v>
      </c>
      <c r="C13" s="65">
        <v>65</v>
      </c>
      <c r="D13" s="65">
        <f t="shared" si="0"/>
        <v>98</v>
      </c>
      <c r="E13" s="33">
        <f t="shared" si="1"/>
        <v>0.33673469387755101</v>
      </c>
      <c r="F13" s="73">
        <f t="shared" si="14"/>
        <v>0.66326530612244894</v>
      </c>
      <c r="G13" s="66">
        <v>22</v>
      </c>
      <c r="H13" s="65">
        <v>67</v>
      </c>
      <c r="I13" s="65">
        <f t="shared" si="2"/>
        <v>89</v>
      </c>
      <c r="J13" s="33">
        <f t="shared" si="3"/>
        <v>0.24719101123595505</v>
      </c>
      <c r="K13" s="73">
        <f t="shared" si="15"/>
        <v>0.7528089887640449</v>
      </c>
      <c r="L13" s="66">
        <v>21</v>
      </c>
      <c r="M13" s="65">
        <v>59</v>
      </c>
      <c r="N13" s="65">
        <f t="shared" si="4"/>
        <v>80</v>
      </c>
      <c r="O13" s="33">
        <f t="shared" si="5"/>
        <v>0.26250000000000001</v>
      </c>
      <c r="P13" s="73">
        <f t="shared" si="16"/>
        <v>0.73750000000000004</v>
      </c>
      <c r="Q13" s="66">
        <v>20</v>
      </c>
      <c r="R13" s="65">
        <v>62</v>
      </c>
      <c r="S13" s="65">
        <f>SUM(Q13:R13)</f>
        <v>82</v>
      </c>
      <c r="T13" s="33">
        <f t="shared" si="6"/>
        <v>0.24390243902439024</v>
      </c>
      <c r="U13" s="73">
        <f t="shared" si="17"/>
        <v>0.75609756097560976</v>
      </c>
      <c r="V13" s="66">
        <v>19</v>
      </c>
      <c r="W13" s="65">
        <v>74</v>
      </c>
      <c r="X13" s="65">
        <f>SUM(V13:W13)</f>
        <v>93</v>
      </c>
      <c r="Y13" s="33">
        <f t="shared" si="7"/>
        <v>0.20430107526881722</v>
      </c>
      <c r="Z13" s="73">
        <f t="shared" si="18"/>
        <v>0.79569892473118276</v>
      </c>
      <c r="AA13" s="66">
        <v>17</v>
      </c>
      <c r="AB13" s="65">
        <v>87</v>
      </c>
      <c r="AC13" s="65">
        <f>SUM(AA13:AB13)</f>
        <v>104</v>
      </c>
      <c r="AD13" s="33">
        <f t="shared" si="8"/>
        <v>0.16346153846153846</v>
      </c>
      <c r="AE13" s="73">
        <f t="shared" si="19"/>
        <v>0.83653846153846156</v>
      </c>
      <c r="AF13" s="66">
        <v>30</v>
      </c>
      <c r="AG13" s="65">
        <v>66</v>
      </c>
      <c r="AH13" s="65">
        <f>SUM(AF13:AG13)</f>
        <v>96</v>
      </c>
      <c r="AI13" s="33">
        <f t="shared" si="9"/>
        <v>0.3125</v>
      </c>
      <c r="AJ13" s="73">
        <f t="shared" si="20"/>
        <v>0.6875</v>
      </c>
      <c r="AK13" s="66">
        <v>32</v>
      </c>
      <c r="AL13" s="65">
        <v>61</v>
      </c>
      <c r="AM13" s="65">
        <f>SUM(AK13:AL13)</f>
        <v>93</v>
      </c>
      <c r="AN13" s="33">
        <f t="shared" si="10"/>
        <v>0.34408602150537637</v>
      </c>
      <c r="AO13" s="73">
        <f t="shared" si="21"/>
        <v>0.65591397849462363</v>
      </c>
      <c r="AP13" s="66">
        <v>33</v>
      </c>
      <c r="AQ13" s="65">
        <v>52</v>
      </c>
      <c r="AR13" s="65">
        <f t="shared" si="11"/>
        <v>85</v>
      </c>
      <c r="AS13" s="33">
        <f t="shared" si="12"/>
        <v>0.38823529411764707</v>
      </c>
      <c r="AT13" s="73">
        <f t="shared" si="22"/>
        <v>0.61176470588235299</v>
      </c>
      <c r="AU13" s="66">
        <v>35</v>
      </c>
      <c r="AV13" s="65">
        <v>48</v>
      </c>
      <c r="AW13" s="65">
        <v>83</v>
      </c>
      <c r="AX13" s="33">
        <f t="shared" si="13"/>
        <v>0.42168674698795183</v>
      </c>
      <c r="AY13" s="73">
        <f t="shared" si="23"/>
        <v>0.57831325301204817</v>
      </c>
    </row>
    <row r="14" spans="1:51" ht="18" customHeight="1" x14ac:dyDescent="0.3">
      <c r="A14" s="79" t="s">
        <v>144</v>
      </c>
      <c r="B14" s="66">
        <v>20</v>
      </c>
      <c r="C14" s="65">
        <v>24</v>
      </c>
      <c r="D14" s="65">
        <f t="shared" si="0"/>
        <v>44</v>
      </c>
      <c r="E14" s="33">
        <f t="shared" si="1"/>
        <v>0.45454545454545453</v>
      </c>
      <c r="F14" s="73">
        <f t="shared" si="14"/>
        <v>0.54545454545454541</v>
      </c>
      <c r="G14" s="66">
        <v>15</v>
      </c>
      <c r="H14" s="65">
        <v>29</v>
      </c>
      <c r="I14" s="65">
        <f t="shared" si="2"/>
        <v>44</v>
      </c>
      <c r="J14" s="33">
        <f t="shared" si="3"/>
        <v>0.34090909090909088</v>
      </c>
      <c r="K14" s="73">
        <f t="shared" si="15"/>
        <v>0.65909090909090906</v>
      </c>
      <c r="L14" s="66">
        <v>13</v>
      </c>
      <c r="M14" s="65">
        <v>30</v>
      </c>
      <c r="N14" s="65">
        <f t="shared" si="4"/>
        <v>43</v>
      </c>
      <c r="O14" s="33">
        <f t="shared" si="5"/>
        <v>0.30232558139534882</v>
      </c>
      <c r="P14" s="73">
        <f t="shared" si="16"/>
        <v>0.69767441860465118</v>
      </c>
      <c r="Q14" s="66">
        <v>20</v>
      </c>
      <c r="R14" s="65">
        <v>22</v>
      </c>
      <c r="S14" s="65">
        <f>SUM(Q14:R14)</f>
        <v>42</v>
      </c>
      <c r="T14" s="33">
        <f t="shared" si="6"/>
        <v>0.47619047619047616</v>
      </c>
      <c r="U14" s="73">
        <f t="shared" si="17"/>
        <v>0.52380952380952384</v>
      </c>
      <c r="V14" s="66">
        <v>24</v>
      </c>
      <c r="W14" s="65">
        <v>22</v>
      </c>
      <c r="X14" s="65">
        <f>SUM(V14:W14)</f>
        <v>46</v>
      </c>
      <c r="Y14" s="33">
        <f t="shared" si="7"/>
        <v>0.52173913043478259</v>
      </c>
      <c r="Z14" s="73">
        <f t="shared" si="18"/>
        <v>0.47826086956521741</v>
      </c>
      <c r="AA14" s="66">
        <v>24</v>
      </c>
      <c r="AB14" s="65">
        <v>27</v>
      </c>
      <c r="AC14" s="65">
        <f>SUM(AA14:AB14)</f>
        <v>51</v>
      </c>
      <c r="AD14" s="33">
        <f t="shared" si="8"/>
        <v>0.47058823529411764</v>
      </c>
      <c r="AE14" s="73">
        <f t="shared" si="19"/>
        <v>0.52941176470588236</v>
      </c>
      <c r="AF14" s="66">
        <v>27</v>
      </c>
      <c r="AG14" s="65">
        <v>24</v>
      </c>
      <c r="AH14" s="65">
        <f>SUM(AF14:AG14)</f>
        <v>51</v>
      </c>
      <c r="AI14" s="33">
        <f t="shared" si="9"/>
        <v>0.52941176470588236</v>
      </c>
      <c r="AJ14" s="73">
        <f t="shared" si="20"/>
        <v>0.47058823529411764</v>
      </c>
      <c r="AK14" s="66">
        <v>23</v>
      </c>
      <c r="AL14" s="65">
        <v>30</v>
      </c>
      <c r="AM14" s="65">
        <f>SUM(AK14:AL14)</f>
        <v>53</v>
      </c>
      <c r="AN14" s="33">
        <f t="shared" si="10"/>
        <v>0.43396226415094341</v>
      </c>
      <c r="AO14" s="73">
        <f t="shared" si="21"/>
        <v>0.56603773584905659</v>
      </c>
      <c r="AP14" s="66">
        <v>29</v>
      </c>
      <c r="AQ14" s="65">
        <v>43</v>
      </c>
      <c r="AR14" s="65">
        <f t="shared" si="11"/>
        <v>72</v>
      </c>
      <c r="AS14" s="33">
        <f t="shared" si="12"/>
        <v>0.40277777777777779</v>
      </c>
      <c r="AT14" s="73">
        <f t="shared" si="22"/>
        <v>0.59722222222222221</v>
      </c>
      <c r="AU14" s="66">
        <v>27</v>
      </c>
      <c r="AV14" s="65">
        <v>51</v>
      </c>
      <c r="AW14" s="65">
        <v>78</v>
      </c>
      <c r="AX14" s="33">
        <f t="shared" si="13"/>
        <v>0.34615384615384615</v>
      </c>
      <c r="AY14" s="73">
        <f t="shared" si="23"/>
        <v>0.65384615384615385</v>
      </c>
    </row>
    <row r="15" spans="1:51" s="25" customFormat="1" ht="18" customHeight="1" x14ac:dyDescent="0.3">
      <c r="A15" s="79" t="s">
        <v>107</v>
      </c>
      <c r="B15" s="66">
        <f>SUM(B12:B14)</f>
        <v>151</v>
      </c>
      <c r="C15" s="65">
        <f>SUM(C12:C14)</f>
        <v>290</v>
      </c>
      <c r="D15" s="65">
        <f t="shared" si="0"/>
        <v>441</v>
      </c>
      <c r="E15" s="56">
        <f t="shared" si="1"/>
        <v>0.34240362811791381</v>
      </c>
      <c r="F15" s="73">
        <f t="shared" si="14"/>
        <v>0.65759637188208619</v>
      </c>
      <c r="G15" s="66">
        <f>SUM(G12:G14)</f>
        <v>128</v>
      </c>
      <c r="H15" s="65">
        <f>SUM(H12:H14)</f>
        <v>287</v>
      </c>
      <c r="I15" s="65">
        <f t="shared" si="2"/>
        <v>415</v>
      </c>
      <c r="J15" s="56">
        <f t="shared" si="3"/>
        <v>0.30843373493975906</v>
      </c>
      <c r="K15" s="73">
        <f t="shared" si="15"/>
        <v>0.69156626506024099</v>
      </c>
      <c r="L15" s="66">
        <v>138</v>
      </c>
      <c r="M15" s="65">
        <v>277</v>
      </c>
      <c r="N15" s="65">
        <f t="shared" si="4"/>
        <v>415</v>
      </c>
      <c r="O15" s="56">
        <f t="shared" si="5"/>
        <v>0.3325301204819277</v>
      </c>
      <c r="P15" s="73">
        <f t="shared" si="16"/>
        <v>0.66746987951807224</v>
      </c>
      <c r="Q15" s="66">
        <v>136</v>
      </c>
      <c r="R15" s="65">
        <v>277</v>
      </c>
      <c r="S15" s="65">
        <f>Q15+R15</f>
        <v>413</v>
      </c>
      <c r="T15" s="56">
        <f t="shared" si="6"/>
        <v>0.32929782082324455</v>
      </c>
      <c r="U15" s="73">
        <f t="shared" si="17"/>
        <v>0.67070217917675545</v>
      </c>
      <c r="V15" s="66">
        <v>156</v>
      </c>
      <c r="W15" s="65">
        <v>287</v>
      </c>
      <c r="X15" s="65">
        <f>V15+W15</f>
        <v>443</v>
      </c>
      <c r="Y15" s="56">
        <f t="shared" si="7"/>
        <v>0.35214446952595935</v>
      </c>
      <c r="Z15" s="73">
        <f t="shared" si="18"/>
        <v>0.64785553047404065</v>
      </c>
      <c r="AA15" s="66">
        <v>148</v>
      </c>
      <c r="AB15" s="65">
        <v>275</v>
      </c>
      <c r="AC15" s="65">
        <f>AA15+AB15</f>
        <v>423</v>
      </c>
      <c r="AD15" s="56">
        <f t="shared" si="8"/>
        <v>0.34988179669030733</v>
      </c>
      <c r="AE15" s="73">
        <f t="shared" si="19"/>
        <v>0.65011820330969272</v>
      </c>
      <c r="AF15" s="66">
        <v>167</v>
      </c>
      <c r="AG15" s="65">
        <v>253</v>
      </c>
      <c r="AH15" s="65">
        <f>AF15+AG15</f>
        <v>420</v>
      </c>
      <c r="AI15" s="56">
        <f t="shared" si="9"/>
        <v>0.39761904761904759</v>
      </c>
      <c r="AJ15" s="73">
        <f t="shared" si="20"/>
        <v>0.60238095238095235</v>
      </c>
      <c r="AK15" s="66">
        <v>157</v>
      </c>
      <c r="AL15" s="65">
        <v>247</v>
      </c>
      <c r="AM15" s="65">
        <v>404</v>
      </c>
      <c r="AN15" s="56">
        <f t="shared" si="10"/>
        <v>0.38861386138613863</v>
      </c>
      <c r="AO15" s="73">
        <f t="shared" si="21"/>
        <v>0.61138613861386137</v>
      </c>
      <c r="AP15" s="66">
        <v>156</v>
      </c>
      <c r="AQ15" s="65">
        <v>247</v>
      </c>
      <c r="AR15" s="65">
        <f t="shared" si="11"/>
        <v>403</v>
      </c>
      <c r="AS15" s="56">
        <f t="shared" si="12"/>
        <v>0.38709677419354838</v>
      </c>
      <c r="AT15" s="73">
        <f t="shared" si="22"/>
        <v>0.61290322580645162</v>
      </c>
      <c r="AU15" s="66">
        <v>157</v>
      </c>
      <c r="AV15" s="65">
        <v>229</v>
      </c>
      <c r="AW15" s="65">
        <v>386</v>
      </c>
      <c r="AX15" s="56">
        <f t="shared" si="13"/>
        <v>0.40673575129533679</v>
      </c>
      <c r="AY15" s="73">
        <f t="shared" si="23"/>
        <v>0.59326424870466321</v>
      </c>
    </row>
    <row r="16" spans="1:51" ht="18" customHeight="1" x14ac:dyDescent="0.3">
      <c r="A16" s="79" t="s">
        <v>145</v>
      </c>
      <c r="B16" s="66">
        <v>430</v>
      </c>
      <c r="C16" s="65">
        <v>273</v>
      </c>
      <c r="D16" s="65">
        <f t="shared" si="0"/>
        <v>703</v>
      </c>
      <c r="E16" s="33">
        <f t="shared" si="1"/>
        <v>0.61166429587482218</v>
      </c>
      <c r="F16" s="73">
        <f t="shared" si="14"/>
        <v>0.38833570412517782</v>
      </c>
      <c r="G16" s="66">
        <v>443</v>
      </c>
      <c r="H16" s="65">
        <v>281</v>
      </c>
      <c r="I16" s="65">
        <f t="shared" si="2"/>
        <v>724</v>
      </c>
      <c r="J16" s="33">
        <f t="shared" si="3"/>
        <v>0.61187845303867405</v>
      </c>
      <c r="K16" s="73">
        <f t="shared" si="15"/>
        <v>0.38812154696132595</v>
      </c>
      <c r="L16" s="66">
        <v>439</v>
      </c>
      <c r="M16" s="65">
        <v>277</v>
      </c>
      <c r="N16" s="65">
        <f t="shared" si="4"/>
        <v>716</v>
      </c>
      <c r="O16" s="33">
        <f t="shared" si="5"/>
        <v>0.61312849162011174</v>
      </c>
      <c r="P16" s="73">
        <f t="shared" si="16"/>
        <v>0.38687150837988826</v>
      </c>
      <c r="Q16" s="66">
        <v>461</v>
      </c>
      <c r="R16" s="65">
        <v>288</v>
      </c>
      <c r="S16" s="65">
        <f>SUM(Q16:R16)</f>
        <v>749</v>
      </c>
      <c r="T16" s="33">
        <f t="shared" si="6"/>
        <v>0.61548731642189591</v>
      </c>
      <c r="U16" s="73">
        <f t="shared" si="17"/>
        <v>0.38451268357810414</v>
      </c>
      <c r="V16" s="66">
        <v>498</v>
      </c>
      <c r="W16" s="65">
        <v>316</v>
      </c>
      <c r="X16" s="65">
        <f>SUM(V16:W16)</f>
        <v>814</v>
      </c>
      <c r="Y16" s="33">
        <f t="shared" si="7"/>
        <v>0.6117936117936118</v>
      </c>
      <c r="Z16" s="73">
        <f t="shared" si="18"/>
        <v>0.3882063882063882</v>
      </c>
      <c r="AA16" s="66">
        <v>485</v>
      </c>
      <c r="AB16" s="65">
        <v>319</v>
      </c>
      <c r="AC16" s="65">
        <f>SUM(AA16:AB16)</f>
        <v>804</v>
      </c>
      <c r="AD16" s="33">
        <f t="shared" si="8"/>
        <v>0.60323383084577109</v>
      </c>
      <c r="AE16" s="73">
        <f t="shared" si="19"/>
        <v>0.39676616915422885</v>
      </c>
      <c r="AF16" s="66">
        <v>488</v>
      </c>
      <c r="AG16" s="65">
        <v>311</v>
      </c>
      <c r="AH16" s="65">
        <f>SUM(AF16:AG16)</f>
        <v>799</v>
      </c>
      <c r="AI16" s="33">
        <f t="shared" si="9"/>
        <v>0.61076345431789736</v>
      </c>
      <c r="AJ16" s="73">
        <f t="shared" si="20"/>
        <v>0.38923654568210264</v>
      </c>
      <c r="AK16" s="66">
        <v>482</v>
      </c>
      <c r="AL16" s="65">
        <v>289</v>
      </c>
      <c r="AM16" s="65">
        <f>SUM(AK16:AL16)</f>
        <v>771</v>
      </c>
      <c r="AN16" s="33">
        <f t="shared" si="10"/>
        <v>0.6251621271076524</v>
      </c>
      <c r="AO16" s="73">
        <f t="shared" si="21"/>
        <v>0.3748378728923476</v>
      </c>
      <c r="AP16" s="66">
        <v>498</v>
      </c>
      <c r="AQ16" s="65">
        <v>271</v>
      </c>
      <c r="AR16" s="65">
        <f t="shared" si="11"/>
        <v>769</v>
      </c>
      <c r="AS16" s="33">
        <f t="shared" si="12"/>
        <v>0.64759427828348504</v>
      </c>
      <c r="AT16" s="73">
        <f t="shared" si="22"/>
        <v>0.35240572171651496</v>
      </c>
      <c r="AU16" s="66">
        <v>501</v>
      </c>
      <c r="AV16" s="65">
        <v>283</v>
      </c>
      <c r="AW16" s="65">
        <v>784</v>
      </c>
      <c r="AX16" s="33">
        <f t="shared" si="13"/>
        <v>0.63903061224489799</v>
      </c>
      <c r="AY16" s="73">
        <f t="shared" si="23"/>
        <v>0.36096938775510207</v>
      </c>
    </row>
    <row r="17" spans="1:51" ht="18" customHeight="1" x14ac:dyDescent="0.3">
      <c r="A17" s="79" t="s">
        <v>146</v>
      </c>
      <c r="B17" s="66">
        <v>231</v>
      </c>
      <c r="C17" s="65">
        <v>211</v>
      </c>
      <c r="D17" s="65">
        <f t="shared" si="0"/>
        <v>442</v>
      </c>
      <c r="E17" s="33">
        <f t="shared" si="1"/>
        <v>0.5226244343891403</v>
      </c>
      <c r="F17" s="73">
        <f t="shared" si="14"/>
        <v>0.47737556561085975</v>
      </c>
      <c r="G17" s="66">
        <v>223</v>
      </c>
      <c r="H17" s="65">
        <v>221</v>
      </c>
      <c r="I17" s="65">
        <f t="shared" si="2"/>
        <v>444</v>
      </c>
      <c r="J17" s="33">
        <f t="shared" si="3"/>
        <v>0.50225225225225223</v>
      </c>
      <c r="K17" s="73">
        <f t="shared" si="15"/>
        <v>0.49774774774774777</v>
      </c>
      <c r="L17" s="66">
        <v>254</v>
      </c>
      <c r="M17" s="65">
        <v>209</v>
      </c>
      <c r="N17" s="65">
        <f t="shared" si="4"/>
        <v>463</v>
      </c>
      <c r="O17" s="33">
        <f t="shared" si="5"/>
        <v>0.54859611231101513</v>
      </c>
      <c r="P17" s="73">
        <f t="shared" si="16"/>
        <v>0.45140388768898487</v>
      </c>
      <c r="Q17" s="66">
        <v>224</v>
      </c>
      <c r="R17" s="65">
        <v>207</v>
      </c>
      <c r="S17" s="65">
        <f>SUM(Q17:R17)</f>
        <v>431</v>
      </c>
      <c r="T17" s="33">
        <f t="shared" si="6"/>
        <v>0.51972157772621808</v>
      </c>
      <c r="U17" s="73">
        <f t="shared" si="17"/>
        <v>0.48027842227378192</v>
      </c>
      <c r="V17" s="66">
        <v>235</v>
      </c>
      <c r="W17" s="65">
        <v>197</v>
      </c>
      <c r="X17" s="65">
        <f>SUM(V17:W17)</f>
        <v>432</v>
      </c>
      <c r="Y17" s="33">
        <f t="shared" si="7"/>
        <v>0.54398148148148151</v>
      </c>
      <c r="Z17" s="73">
        <f t="shared" si="18"/>
        <v>0.45601851851851855</v>
      </c>
      <c r="AA17" s="66">
        <v>234</v>
      </c>
      <c r="AB17" s="65">
        <v>179</v>
      </c>
      <c r="AC17" s="65">
        <f>SUM(AA17:AB17)</f>
        <v>413</v>
      </c>
      <c r="AD17" s="33">
        <f t="shared" si="8"/>
        <v>0.56658595641646492</v>
      </c>
      <c r="AE17" s="73">
        <f t="shared" si="19"/>
        <v>0.43341404358353514</v>
      </c>
      <c r="AF17" s="66">
        <v>220</v>
      </c>
      <c r="AG17" s="65">
        <v>168</v>
      </c>
      <c r="AH17" s="65">
        <f>SUM(AF17:AG17)</f>
        <v>388</v>
      </c>
      <c r="AI17" s="33">
        <f t="shared" si="9"/>
        <v>0.5670103092783505</v>
      </c>
      <c r="AJ17" s="73">
        <f t="shared" si="20"/>
        <v>0.4329896907216495</v>
      </c>
      <c r="AK17" s="66">
        <v>229</v>
      </c>
      <c r="AL17" s="65">
        <v>190</v>
      </c>
      <c r="AM17" s="65">
        <f>SUM(AK17:AL17)</f>
        <v>419</v>
      </c>
      <c r="AN17" s="33">
        <f t="shared" si="10"/>
        <v>0.54653937947494036</v>
      </c>
      <c r="AO17" s="73">
        <f t="shared" si="21"/>
        <v>0.45346062052505964</v>
      </c>
      <c r="AP17" s="66">
        <v>253</v>
      </c>
      <c r="AQ17" s="65">
        <v>207</v>
      </c>
      <c r="AR17" s="65">
        <f t="shared" si="11"/>
        <v>460</v>
      </c>
      <c r="AS17" s="33">
        <f t="shared" si="12"/>
        <v>0.55000000000000004</v>
      </c>
      <c r="AT17" s="73">
        <f t="shared" si="22"/>
        <v>0.45</v>
      </c>
      <c r="AU17" s="66">
        <v>277</v>
      </c>
      <c r="AV17" s="65">
        <v>217</v>
      </c>
      <c r="AW17" s="65">
        <v>494</v>
      </c>
      <c r="AX17" s="33">
        <f t="shared" si="13"/>
        <v>0.56072874493927127</v>
      </c>
      <c r="AY17" s="73">
        <f t="shared" si="23"/>
        <v>0.43927125506072873</v>
      </c>
    </row>
    <row r="18" spans="1:51" ht="18" customHeight="1" x14ac:dyDescent="0.3">
      <c r="A18" s="79" t="s">
        <v>147</v>
      </c>
      <c r="B18" s="66">
        <v>208</v>
      </c>
      <c r="C18" s="65">
        <v>165</v>
      </c>
      <c r="D18" s="65">
        <f t="shared" si="0"/>
        <v>373</v>
      </c>
      <c r="E18" s="33">
        <f t="shared" si="1"/>
        <v>0.55764075067024133</v>
      </c>
      <c r="F18" s="73">
        <f t="shared" si="14"/>
        <v>0.44235924932975873</v>
      </c>
      <c r="G18" s="66">
        <v>179</v>
      </c>
      <c r="H18" s="65">
        <v>164</v>
      </c>
      <c r="I18" s="65">
        <f t="shared" si="2"/>
        <v>343</v>
      </c>
      <c r="J18" s="33">
        <f t="shared" si="3"/>
        <v>0.52186588921282795</v>
      </c>
      <c r="K18" s="73">
        <f t="shared" si="15"/>
        <v>0.478134110787172</v>
      </c>
      <c r="L18" s="66">
        <v>212</v>
      </c>
      <c r="M18" s="65">
        <v>170</v>
      </c>
      <c r="N18" s="65">
        <f t="shared" si="4"/>
        <v>382</v>
      </c>
      <c r="O18" s="33">
        <f t="shared" si="5"/>
        <v>0.55497382198952883</v>
      </c>
      <c r="P18" s="73">
        <f t="shared" si="16"/>
        <v>0.44502617801047123</v>
      </c>
      <c r="Q18" s="66">
        <v>224</v>
      </c>
      <c r="R18" s="65">
        <v>172</v>
      </c>
      <c r="S18" s="65">
        <f>SUM(Q18:R18)</f>
        <v>396</v>
      </c>
      <c r="T18" s="33">
        <f t="shared" si="6"/>
        <v>0.56565656565656564</v>
      </c>
      <c r="U18" s="73">
        <f t="shared" si="17"/>
        <v>0.43434343434343436</v>
      </c>
      <c r="V18" s="66">
        <v>239</v>
      </c>
      <c r="W18" s="65">
        <v>185</v>
      </c>
      <c r="X18" s="65">
        <f>SUM(V18:W18)</f>
        <v>424</v>
      </c>
      <c r="Y18" s="33">
        <f t="shared" si="7"/>
        <v>0.56367924528301883</v>
      </c>
      <c r="Z18" s="73">
        <f t="shared" si="18"/>
        <v>0.43632075471698112</v>
      </c>
      <c r="AA18" s="66">
        <v>246</v>
      </c>
      <c r="AB18" s="65">
        <v>182</v>
      </c>
      <c r="AC18" s="65">
        <f>SUM(AA18:AB18)</f>
        <v>428</v>
      </c>
      <c r="AD18" s="33">
        <f t="shared" si="8"/>
        <v>0.57476635514018692</v>
      </c>
      <c r="AE18" s="73">
        <f t="shared" si="19"/>
        <v>0.42523364485981308</v>
      </c>
      <c r="AF18" s="66">
        <v>247</v>
      </c>
      <c r="AG18" s="65">
        <v>194</v>
      </c>
      <c r="AH18" s="65">
        <v>441</v>
      </c>
      <c r="AI18" s="33">
        <f t="shared" si="9"/>
        <v>0.5600907029478458</v>
      </c>
      <c r="AJ18" s="73">
        <f t="shared" si="20"/>
        <v>0.4399092970521542</v>
      </c>
      <c r="AK18" s="66">
        <v>263</v>
      </c>
      <c r="AL18" s="65">
        <v>213</v>
      </c>
      <c r="AM18" s="65">
        <f>SUM(AK18:AL18)</f>
        <v>476</v>
      </c>
      <c r="AN18" s="33">
        <f t="shared" si="10"/>
        <v>0.55252100840336138</v>
      </c>
      <c r="AO18" s="73">
        <f t="shared" si="21"/>
        <v>0.44747899159663868</v>
      </c>
      <c r="AP18" s="66">
        <v>295</v>
      </c>
      <c r="AQ18" s="65">
        <v>245</v>
      </c>
      <c r="AR18" s="65">
        <f t="shared" si="11"/>
        <v>540</v>
      </c>
      <c r="AS18" s="33">
        <f t="shared" si="12"/>
        <v>0.54629629629629628</v>
      </c>
      <c r="AT18" s="73">
        <f t="shared" si="22"/>
        <v>0.45370370370370372</v>
      </c>
      <c r="AU18" s="66">
        <v>324</v>
      </c>
      <c r="AV18" s="65">
        <v>248</v>
      </c>
      <c r="AW18" s="65">
        <v>572</v>
      </c>
      <c r="AX18" s="33">
        <f t="shared" si="13"/>
        <v>0.56643356643356646</v>
      </c>
      <c r="AY18" s="73">
        <f t="shared" si="23"/>
        <v>0.43356643356643354</v>
      </c>
    </row>
    <row r="19" spans="1:51" s="25" customFormat="1" ht="18" customHeight="1" x14ac:dyDescent="0.3">
      <c r="A19" s="79" t="s">
        <v>112</v>
      </c>
      <c r="B19" s="66">
        <f>SUM(B16:B18)</f>
        <v>869</v>
      </c>
      <c r="C19" s="65">
        <f>SUM(C16:C18)</f>
        <v>649</v>
      </c>
      <c r="D19" s="65">
        <f t="shared" si="0"/>
        <v>1518</v>
      </c>
      <c r="E19" s="56">
        <f t="shared" si="1"/>
        <v>0.57246376811594202</v>
      </c>
      <c r="F19" s="73">
        <f t="shared" si="14"/>
        <v>0.42753623188405798</v>
      </c>
      <c r="G19" s="66">
        <f>SUM(G16:G18)</f>
        <v>845</v>
      </c>
      <c r="H19" s="65">
        <f>SUM(H16:H18)</f>
        <v>666</v>
      </c>
      <c r="I19" s="65">
        <f t="shared" si="2"/>
        <v>1511</v>
      </c>
      <c r="J19" s="56">
        <f t="shared" si="3"/>
        <v>0.55923229649238915</v>
      </c>
      <c r="K19" s="73">
        <f t="shared" si="15"/>
        <v>0.44076770350761085</v>
      </c>
      <c r="L19" s="66">
        <v>903</v>
      </c>
      <c r="M19" s="65">
        <v>652</v>
      </c>
      <c r="N19" s="65">
        <f t="shared" si="4"/>
        <v>1555</v>
      </c>
      <c r="O19" s="56">
        <f t="shared" si="5"/>
        <v>0.58070739549839223</v>
      </c>
      <c r="P19" s="73">
        <f t="shared" si="16"/>
        <v>0.41929260450160771</v>
      </c>
      <c r="Q19" s="66">
        <v>906</v>
      </c>
      <c r="R19" s="65">
        <v>665</v>
      </c>
      <c r="S19" s="65">
        <f>Q19+R19</f>
        <v>1571</v>
      </c>
      <c r="T19" s="56">
        <f t="shared" si="6"/>
        <v>0.57670273711012099</v>
      </c>
      <c r="U19" s="73">
        <f t="shared" si="17"/>
        <v>0.42329726288987907</v>
      </c>
      <c r="V19" s="66">
        <v>971</v>
      </c>
      <c r="W19" s="65">
        <v>696</v>
      </c>
      <c r="X19" s="65">
        <f>V19+W19</f>
        <v>1667</v>
      </c>
      <c r="Y19" s="56">
        <f t="shared" si="7"/>
        <v>0.58248350329934018</v>
      </c>
      <c r="Z19" s="73">
        <f t="shared" si="18"/>
        <v>0.41751649670065988</v>
      </c>
      <c r="AA19" s="66">
        <v>962</v>
      </c>
      <c r="AB19" s="65">
        <v>677</v>
      </c>
      <c r="AC19" s="65">
        <f>AA19+AB19</f>
        <v>1639</v>
      </c>
      <c r="AD19" s="56">
        <f t="shared" si="8"/>
        <v>0.58694325808419767</v>
      </c>
      <c r="AE19" s="73">
        <f t="shared" si="19"/>
        <v>0.41305674191580233</v>
      </c>
      <c r="AF19" s="66">
        <v>953</v>
      </c>
      <c r="AG19" s="65">
        <v>671</v>
      </c>
      <c r="AH19" s="65">
        <f>AF19+AG19</f>
        <v>1624</v>
      </c>
      <c r="AI19" s="56">
        <f t="shared" si="9"/>
        <v>0.58682266009852213</v>
      </c>
      <c r="AJ19" s="73">
        <f t="shared" si="20"/>
        <v>0.41317733990147781</v>
      </c>
      <c r="AK19" s="66">
        <v>970</v>
      </c>
      <c r="AL19" s="65">
        <v>689</v>
      </c>
      <c r="AM19" s="65">
        <f>AK19+AL19</f>
        <v>1659</v>
      </c>
      <c r="AN19" s="56">
        <f t="shared" si="10"/>
        <v>0.5846895720313442</v>
      </c>
      <c r="AO19" s="73">
        <f t="shared" si="21"/>
        <v>0.4153104279686558</v>
      </c>
      <c r="AP19" s="66">
        <v>1041</v>
      </c>
      <c r="AQ19" s="65">
        <v>718</v>
      </c>
      <c r="AR19" s="65">
        <f t="shared" si="11"/>
        <v>1759</v>
      </c>
      <c r="AS19" s="56">
        <f t="shared" si="12"/>
        <v>0.5918135304150085</v>
      </c>
      <c r="AT19" s="73">
        <f t="shared" si="22"/>
        <v>0.4081864695849915</v>
      </c>
      <c r="AU19" s="66">
        <v>1095</v>
      </c>
      <c r="AV19" s="65">
        <v>745</v>
      </c>
      <c r="AW19" s="65">
        <v>1840</v>
      </c>
      <c r="AX19" s="56">
        <f t="shared" si="13"/>
        <v>0.59510869565217395</v>
      </c>
      <c r="AY19" s="73">
        <f t="shared" si="23"/>
        <v>0.40489130434782611</v>
      </c>
    </row>
    <row r="20" spans="1:51" ht="18" customHeight="1" x14ac:dyDescent="0.3">
      <c r="A20" s="79" t="s">
        <v>148</v>
      </c>
      <c r="B20" s="66">
        <v>158</v>
      </c>
      <c r="C20" s="65">
        <v>58</v>
      </c>
      <c r="D20" s="65">
        <f t="shared" si="0"/>
        <v>216</v>
      </c>
      <c r="E20" s="33">
        <f t="shared" si="1"/>
        <v>0.73148148148148151</v>
      </c>
      <c r="F20" s="73">
        <f t="shared" si="14"/>
        <v>0.26851851851851855</v>
      </c>
      <c r="G20" s="66">
        <v>163</v>
      </c>
      <c r="H20" s="65">
        <v>64</v>
      </c>
      <c r="I20" s="65">
        <f t="shared" si="2"/>
        <v>227</v>
      </c>
      <c r="J20" s="33">
        <f t="shared" si="3"/>
        <v>0.7180616740088106</v>
      </c>
      <c r="K20" s="73">
        <f t="shared" si="15"/>
        <v>0.28193832599118945</v>
      </c>
      <c r="L20" s="66">
        <v>173</v>
      </c>
      <c r="M20" s="65">
        <v>62</v>
      </c>
      <c r="N20" s="65">
        <f t="shared" si="4"/>
        <v>235</v>
      </c>
      <c r="O20" s="33">
        <f t="shared" si="5"/>
        <v>0.7361702127659574</v>
      </c>
      <c r="P20" s="73">
        <f t="shared" si="16"/>
        <v>0.26382978723404255</v>
      </c>
      <c r="Q20" s="66">
        <v>163</v>
      </c>
      <c r="R20" s="65">
        <v>66</v>
      </c>
      <c r="S20" s="65">
        <f>SUM(Q20:R20)</f>
        <v>229</v>
      </c>
      <c r="T20" s="33">
        <f t="shared" si="6"/>
        <v>0.71179039301310043</v>
      </c>
      <c r="U20" s="73">
        <f t="shared" si="17"/>
        <v>0.28820960698689957</v>
      </c>
      <c r="V20" s="66">
        <v>166</v>
      </c>
      <c r="W20" s="65">
        <v>75</v>
      </c>
      <c r="X20" s="65">
        <f>SUM(V20:W20)</f>
        <v>241</v>
      </c>
      <c r="Y20" s="33">
        <f t="shared" si="7"/>
        <v>0.68879668049792531</v>
      </c>
      <c r="Z20" s="73">
        <f t="shared" si="18"/>
        <v>0.31120331950207469</v>
      </c>
      <c r="AA20" s="66">
        <v>179</v>
      </c>
      <c r="AB20" s="65">
        <v>62</v>
      </c>
      <c r="AC20" s="65">
        <f>SUM(AA20:AB20)</f>
        <v>241</v>
      </c>
      <c r="AD20" s="33">
        <f t="shared" si="8"/>
        <v>0.74273858921161828</v>
      </c>
      <c r="AE20" s="73">
        <f t="shared" si="19"/>
        <v>0.25726141078838172</v>
      </c>
      <c r="AF20" s="66">
        <v>177</v>
      </c>
      <c r="AG20" s="65">
        <v>61</v>
      </c>
      <c r="AH20" s="65">
        <f>SUM(AF20:AG20)</f>
        <v>238</v>
      </c>
      <c r="AI20" s="33">
        <f t="shared" si="9"/>
        <v>0.74369747899159666</v>
      </c>
      <c r="AJ20" s="73">
        <f t="shared" si="20"/>
        <v>0.25630252100840334</v>
      </c>
      <c r="AK20" s="66">
        <v>191</v>
      </c>
      <c r="AL20" s="65">
        <v>59</v>
      </c>
      <c r="AM20" s="65">
        <f>SUM(AK20:AL20)</f>
        <v>250</v>
      </c>
      <c r="AN20" s="33">
        <f t="shared" si="10"/>
        <v>0.76400000000000001</v>
      </c>
      <c r="AO20" s="73">
        <f t="shared" si="21"/>
        <v>0.23599999999999999</v>
      </c>
      <c r="AP20" s="66">
        <v>177</v>
      </c>
      <c r="AQ20" s="65">
        <v>66</v>
      </c>
      <c r="AR20" s="65">
        <f t="shared" si="11"/>
        <v>243</v>
      </c>
      <c r="AS20" s="33">
        <f t="shared" si="12"/>
        <v>0.72839506172839508</v>
      </c>
      <c r="AT20" s="73">
        <f t="shared" si="22"/>
        <v>0.27160493827160492</v>
      </c>
      <c r="AU20" s="66">
        <v>191</v>
      </c>
      <c r="AV20" s="65">
        <v>58</v>
      </c>
      <c r="AW20" s="65">
        <v>249</v>
      </c>
      <c r="AX20" s="33">
        <f t="shared" si="13"/>
        <v>0.76706827309236947</v>
      </c>
      <c r="AY20" s="73">
        <f t="shared" si="23"/>
        <v>0.23293172690763053</v>
      </c>
    </row>
    <row r="21" spans="1:51" ht="18" customHeight="1" x14ac:dyDescent="0.3">
      <c r="A21" s="79" t="s">
        <v>149</v>
      </c>
      <c r="B21" s="66">
        <v>80</v>
      </c>
      <c r="C21" s="65">
        <v>50</v>
      </c>
      <c r="D21" s="65">
        <f t="shared" si="0"/>
        <v>130</v>
      </c>
      <c r="E21" s="33">
        <f t="shared" si="1"/>
        <v>0.61538461538461542</v>
      </c>
      <c r="F21" s="73">
        <f t="shared" si="14"/>
        <v>0.38461538461538464</v>
      </c>
      <c r="G21" s="66">
        <v>75</v>
      </c>
      <c r="H21" s="65">
        <v>53</v>
      </c>
      <c r="I21" s="65">
        <f t="shared" si="2"/>
        <v>128</v>
      </c>
      <c r="J21" s="33">
        <f t="shared" si="3"/>
        <v>0.5859375</v>
      </c>
      <c r="K21" s="73">
        <f t="shared" si="15"/>
        <v>0.4140625</v>
      </c>
      <c r="L21" s="66">
        <v>78</v>
      </c>
      <c r="M21" s="65">
        <v>48</v>
      </c>
      <c r="N21" s="65">
        <f t="shared" si="4"/>
        <v>126</v>
      </c>
      <c r="O21" s="33">
        <f t="shared" si="5"/>
        <v>0.61904761904761907</v>
      </c>
      <c r="P21" s="73">
        <f t="shared" si="16"/>
        <v>0.38095238095238093</v>
      </c>
      <c r="Q21" s="66">
        <v>73</v>
      </c>
      <c r="R21" s="65">
        <v>47</v>
      </c>
      <c r="S21" s="65">
        <f>SUM(Q21:R21)</f>
        <v>120</v>
      </c>
      <c r="T21" s="33">
        <f t="shared" si="6"/>
        <v>0.60833333333333328</v>
      </c>
      <c r="U21" s="73">
        <f t="shared" si="17"/>
        <v>0.39166666666666666</v>
      </c>
      <c r="V21" s="66">
        <v>81</v>
      </c>
      <c r="W21" s="65">
        <v>45</v>
      </c>
      <c r="X21" s="65">
        <f>SUM(V21:W21)</f>
        <v>126</v>
      </c>
      <c r="Y21" s="33">
        <f t="shared" si="7"/>
        <v>0.6428571428571429</v>
      </c>
      <c r="Z21" s="73">
        <f t="shared" si="18"/>
        <v>0.35714285714285715</v>
      </c>
      <c r="AA21" s="66">
        <v>73</v>
      </c>
      <c r="AB21" s="65">
        <v>39</v>
      </c>
      <c r="AC21" s="65">
        <f>SUM(AA21:AB21)</f>
        <v>112</v>
      </c>
      <c r="AD21" s="33">
        <f t="shared" si="8"/>
        <v>0.6517857142857143</v>
      </c>
      <c r="AE21" s="73">
        <f t="shared" si="19"/>
        <v>0.3482142857142857</v>
      </c>
      <c r="AF21" s="66">
        <v>72</v>
      </c>
      <c r="AG21" s="65">
        <v>44</v>
      </c>
      <c r="AH21" s="65">
        <f>SUM(AF21:AG21)</f>
        <v>116</v>
      </c>
      <c r="AI21" s="33">
        <f t="shared" si="9"/>
        <v>0.62068965517241381</v>
      </c>
      <c r="AJ21" s="73">
        <f t="shared" si="20"/>
        <v>0.37931034482758619</v>
      </c>
      <c r="AK21" s="66">
        <v>78</v>
      </c>
      <c r="AL21" s="65">
        <v>49</v>
      </c>
      <c r="AM21" s="65">
        <f>SUM(AK21:AL21)</f>
        <v>127</v>
      </c>
      <c r="AN21" s="33">
        <f t="shared" si="10"/>
        <v>0.61417322834645671</v>
      </c>
      <c r="AO21" s="73">
        <f t="shared" si="21"/>
        <v>0.38582677165354329</v>
      </c>
      <c r="AP21" s="66">
        <v>78</v>
      </c>
      <c r="AQ21" s="65">
        <v>48</v>
      </c>
      <c r="AR21" s="65">
        <f t="shared" si="11"/>
        <v>126</v>
      </c>
      <c r="AS21" s="33">
        <f t="shared" si="12"/>
        <v>0.61904761904761907</v>
      </c>
      <c r="AT21" s="73">
        <f t="shared" si="22"/>
        <v>0.38095238095238093</v>
      </c>
      <c r="AU21" s="66">
        <v>83</v>
      </c>
      <c r="AV21" s="65">
        <v>49</v>
      </c>
      <c r="AW21" s="65">
        <v>132</v>
      </c>
      <c r="AX21" s="33">
        <f t="shared" si="13"/>
        <v>0.62878787878787878</v>
      </c>
      <c r="AY21" s="73">
        <f t="shared" si="23"/>
        <v>0.37121212121212122</v>
      </c>
    </row>
    <row r="22" spans="1:51" ht="18" customHeight="1" x14ac:dyDescent="0.3">
      <c r="A22" s="79" t="s">
        <v>150</v>
      </c>
      <c r="B22" s="66">
        <v>40</v>
      </c>
      <c r="C22" s="65">
        <v>31</v>
      </c>
      <c r="D22" s="65">
        <f t="shared" si="0"/>
        <v>71</v>
      </c>
      <c r="E22" s="33">
        <f t="shared" si="1"/>
        <v>0.56338028169014087</v>
      </c>
      <c r="F22" s="73">
        <f t="shared" si="14"/>
        <v>0.43661971830985913</v>
      </c>
      <c r="G22" s="66">
        <v>46</v>
      </c>
      <c r="H22" s="65">
        <v>36</v>
      </c>
      <c r="I22" s="65">
        <f t="shared" si="2"/>
        <v>82</v>
      </c>
      <c r="J22" s="33">
        <f t="shared" si="3"/>
        <v>0.56097560975609762</v>
      </c>
      <c r="K22" s="73">
        <f t="shared" si="15"/>
        <v>0.43902439024390244</v>
      </c>
      <c r="L22" s="66">
        <v>50</v>
      </c>
      <c r="M22" s="65">
        <v>35</v>
      </c>
      <c r="N22" s="65">
        <f t="shared" si="4"/>
        <v>85</v>
      </c>
      <c r="O22" s="33">
        <f t="shared" si="5"/>
        <v>0.58823529411764708</v>
      </c>
      <c r="P22" s="73">
        <f t="shared" si="16"/>
        <v>0.41176470588235292</v>
      </c>
      <c r="Q22" s="66">
        <v>53</v>
      </c>
      <c r="R22" s="65">
        <v>36</v>
      </c>
      <c r="S22" s="65">
        <f>SUM(Q22:R22)</f>
        <v>89</v>
      </c>
      <c r="T22" s="33">
        <f t="shared" si="6"/>
        <v>0.5955056179775281</v>
      </c>
      <c r="U22" s="73">
        <f t="shared" si="17"/>
        <v>0.4044943820224719</v>
      </c>
      <c r="V22" s="66">
        <v>55</v>
      </c>
      <c r="W22" s="65">
        <v>32</v>
      </c>
      <c r="X22" s="65">
        <f>SUM(V22:W22)</f>
        <v>87</v>
      </c>
      <c r="Y22" s="33">
        <f t="shared" si="7"/>
        <v>0.63218390804597702</v>
      </c>
      <c r="Z22" s="73">
        <f t="shared" si="18"/>
        <v>0.36781609195402298</v>
      </c>
      <c r="AA22" s="66">
        <v>49</v>
      </c>
      <c r="AB22" s="65">
        <v>32</v>
      </c>
      <c r="AC22" s="65">
        <f>SUM(AA22:AB22)</f>
        <v>81</v>
      </c>
      <c r="AD22" s="33">
        <f t="shared" si="8"/>
        <v>0.60493827160493829</v>
      </c>
      <c r="AE22" s="73">
        <f t="shared" si="19"/>
        <v>0.39506172839506171</v>
      </c>
      <c r="AF22" s="66">
        <v>52</v>
      </c>
      <c r="AG22" s="65">
        <v>34</v>
      </c>
      <c r="AH22" s="65">
        <f>SUM(AF22:AG22)</f>
        <v>86</v>
      </c>
      <c r="AI22" s="33">
        <f t="shared" si="9"/>
        <v>0.60465116279069764</v>
      </c>
      <c r="AJ22" s="73">
        <f t="shared" si="20"/>
        <v>0.39534883720930231</v>
      </c>
      <c r="AK22" s="66">
        <v>53</v>
      </c>
      <c r="AL22" s="65">
        <v>32</v>
      </c>
      <c r="AM22" s="65">
        <f>SUM(AK22:AL22)</f>
        <v>85</v>
      </c>
      <c r="AN22" s="33">
        <f t="shared" si="10"/>
        <v>0.62352941176470589</v>
      </c>
      <c r="AO22" s="73">
        <f t="shared" si="21"/>
        <v>0.37647058823529411</v>
      </c>
      <c r="AP22" s="66">
        <v>54</v>
      </c>
      <c r="AQ22" s="65">
        <v>33</v>
      </c>
      <c r="AR22" s="65">
        <f t="shared" si="11"/>
        <v>87</v>
      </c>
      <c r="AS22" s="33">
        <f t="shared" si="12"/>
        <v>0.62068965517241381</v>
      </c>
      <c r="AT22" s="73">
        <f t="shared" si="22"/>
        <v>0.37931034482758619</v>
      </c>
      <c r="AU22" s="66">
        <v>59</v>
      </c>
      <c r="AV22" s="65">
        <v>32</v>
      </c>
      <c r="AW22" s="65">
        <v>91</v>
      </c>
      <c r="AX22" s="33">
        <f t="shared" si="13"/>
        <v>0.64835164835164838</v>
      </c>
      <c r="AY22" s="73">
        <f t="shared" si="23"/>
        <v>0.35164835164835168</v>
      </c>
    </row>
    <row r="23" spans="1:51" s="25" customFormat="1" ht="18" customHeight="1" x14ac:dyDescent="0.3">
      <c r="A23" s="79" t="s">
        <v>118</v>
      </c>
      <c r="B23" s="66">
        <f>SUM(B20:B22)</f>
        <v>278</v>
      </c>
      <c r="C23" s="65">
        <f>SUM(C20:C22)</f>
        <v>139</v>
      </c>
      <c r="D23" s="65">
        <f t="shared" si="0"/>
        <v>417</v>
      </c>
      <c r="E23" s="56">
        <f t="shared" si="1"/>
        <v>0.66666666666666663</v>
      </c>
      <c r="F23" s="73">
        <f t="shared" si="14"/>
        <v>0.33333333333333331</v>
      </c>
      <c r="G23" s="66">
        <f>SUM(G20:G22)</f>
        <v>284</v>
      </c>
      <c r="H23" s="65">
        <f>SUM(H20:H22)</f>
        <v>153</v>
      </c>
      <c r="I23" s="65">
        <f t="shared" si="2"/>
        <v>437</v>
      </c>
      <c r="J23" s="56">
        <f t="shared" si="3"/>
        <v>0.64988558352402748</v>
      </c>
      <c r="K23" s="73">
        <f t="shared" si="15"/>
        <v>0.35011441647597252</v>
      </c>
      <c r="L23" s="66">
        <v>300</v>
      </c>
      <c r="M23" s="65">
        <v>145</v>
      </c>
      <c r="N23" s="65">
        <f t="shared" si="4"/>
        <v>445</v>
      </c>
      <c r="O23" s="56">
        <f t="shared" si="5"/>
        <v>0.6741573033707865</v>
      </c>
      <c r="P23" s="73">
        <f t="shared" si="16"/>
        <v>0.3258426966292135</v>
      </c>
      <c r="Q23" s="66">
        <v>288</v>
      </c>
      <c r="R23" s="65">
        <v>149</v>
      </c>
      <c r="S23" s="65">
        <f>Q23+R23</f>
        <v>437</v>
      </c>
      <c r="T23" s="56">
        <f t="shared" si="6"/>
        <v>0.65903890160183065</v>
      </c>
      <c r="U23" s="73">
        <f t="shared" si="17"/>
        <v>0.34096109839816935</v>
      </c>
      <c r="V23" s="66">
        <v>300</v>
      </c>
      <c r="W23" s="65">
        <v>152</v>
      </c>
      <c r="X23" s="65">
        <f>V23+W23</f>
        <v>452</v>
      </c>
      <c r="Y23" s="56">
        <f t="shared" si="7"/>
        <v>0.66371681415929207</v>
      </c>
      <c r="Z23" s="73">
        <f t="shared" si="18"/>
        <v>0.33628318584070799</v>
      </c>
      <c r="AA23" s="66">
        <v>300</v>
      </c>
      <c r="AB23" s="65">
        <v>133</v>
      </c>
      <c r="AC23" s="65">
        <f>AA23+AB23</f>
        <v>433</v>
      </c>
      <c r="AD23" s="56">
        <f t="shared" si="8"/>
        <v>0.69284064665127021</v>
      </c>
      <c r="AE23" s="73">
        <f t="shared" si="19"/>
        <v>0.30715935334872979</v>
      </c>
      <c r="AF23" s="66">
        <v>299</v>
      </c>
      <c r="AG23" s="65">
        <v>139</v>
      </c>
      <c r="AH23" s="65">
        <f>AF23+AG23</f>
        <v>438</v>
      </c>
      <c r="AI23" s="56">
        <f t="shared" si="9"/>
        <v>0.68264840182648401</v>
      </c>
      <c r="AJ23" s="73">
        <f t="shared" si="20"/>
        <v>0.31735159817351599</v>
      </c>
      <c r="AK23" s="66">
        <v>321</v>
      </c>
      <c r="AL23" s="65">
        <v>139</v>
      </c>
      <c r="AM23" s="65">
        <f>AK23+AL23</f>
        <v>460</v>
      </c>
      <c r="AN23" s="56">
        <f t="shared" si="10"/>
        <v>0.69782608695652171</v>
      </c>
      <c r="AO23" s="73">
        <f t="shared" si="21"/>
        <v>0.30217391304347824</v>
      </c>
      <c r="AP23" s="66">
        <v>308</v>
      </c>
      <c r="AQ23" s="65">
        <v>145</v>
      </c>
      <c r="AR23" s="65">
        <f t="shared" si="11"/>
        <v>453</v>
      </c>
      <c r="AS23" s="56">
        <f t="shared" si="12"/>
        <v>0.67991169977924948</v>
      </c>
      <c r="AT23" s="73">
        <f t="shared" si="22"/>
        <v>0.32008830022075058</v>
      </c>
      <c r="AU23" s="66">
        <v>333</v>
      </c>
      <c r="AV23" s="65">
        <v>138</v>
      </c>
      <c r="AW23" s="65">
        <v>471</v>
      </c>
      <c r="AX23" s="56">
        <f t="shared" si="13"/>
        <v>0.70700636942675155</v>
      </c>
      <c r="AY23" s="73">
        <f t="shared" si="23"/>
        <v>0.2929936305732484</v>
      </c>
    </row>
    <row r="24" spans="1:51" ht="18" customHeight="1" x14ac:dyDescent="0.3">
      <c r="A24" s="79" t="s">
        <v>151</v>
      </c>
      <c r="B24" s="66">
        <v>521</v>
      </c>
      <c r="C24" s="65">
        <v>327</v>
      </c>
      <c r="D24" s="65">
        <f t="shared" si="0"/>
        <v>848</v>
      </c>
      <c r="E24" s="33">
        <f t="shared" si="1"/>
        <v>0.61438679245283023</v>
      </c>
      <c r="F24" s="73">
        <f t="shared" si="14"/>
        <v>0.38561320754716982</v>
      </c>
      <c r="G24" s="66">
        <v>533</v>
      </c>
      <c r="H24" s="65">
        <v>306</v>
      </c>
      <c r="I24" s="65">
        <f t="shared" si="2"/>
        <v>839</v>
      </c>
      <c r="J24" s="33">
        <f t="shared" si="3"/>
        <v>0.63528009535160901</v>
      </c>
      <c r="K24" s="73">
        <f t="shared" si="15"/>
        <v>0.36471990464839094</v>
      </c>
      <c r="L24" s="66">
        <v>533</v>
      </c>
      <c r="M24" s="65">
        <v>296</v>
      </c>
      <c r="N24" s="65">
        <f t="shared" si="4"/>
        <v>829</v>
      </c>
      <c r="O24" s="33">
        <f t="shared" si="5"/>
        <v>0.64294330518697229</v>
      </c>
      <c r="P24" s="73">
        <f t="shared" si="16"/>
        <v>0.35705669481302776</v>
      </c>
      <c r="Q24" s="66">
        <v>544</v>
      </c>
      <c r="R24" s="65">
        <v>273</v>
      </c>
      <c r="S24" s="65">
        <f>SUM(Q24:R24)</f>
        <v>817</v>
      </c>
      <c r="T24" s="33">
        <f t="shared" si="6"/>
        <v>0.66585067319461444</v>
      </c>
      <c r="U24" s="73">
        <f t="shared" si="17"/>
        <v>0.33414932680538556</v>
      </c>
      <c r="V24" s="66">
        <v>536</v>
      </c>
      <c r="W24" s="65">
        <v>283</v>
      </c>
      <c r="X24" s="65">
        <f>SUM(V24:W24)</f>
        <v>819</v>
      </c>
      <c r="Y24" s="33">
        <f t="shared" si="7"/>
        <v>0.65445665445665446</v>
      </c>
      <c r="Z24" s="73">
        <f t="shared" si="18"/>
        <v>0.34554334554334554</v>
      </c>
      <c r="AA24" s="66">
        <v>506</v>
      </c>
      <c r="AB24" s="65">
        <v>263</v>
      </c>
      <c r="AC24" s="65">
        <f>SUM(AA24:AB24)</f>
        <v>769</v>
      </c>
      <c r="AD24" s="33">
        <f t="shared" si="8"/>
        <v>0.65799739921976597</v>
      </c>
      <c r="AE24" s="73">
        <f t="shared" si="19"/>
        <v>0.34200260078023409</v>
      </c>
      <c r="AF24" s="66">
        <v>513</v>
      </c>
      <c r="AG24" s="65">
        <v>244</v>
      </c>
      <c r="AH24" s="65">
        <f>SUM(AF24:AG24)</f>
        <v>757</v>
      </c>
      <c r="AI24" s="33">
        <f t="shared" si="9"/>
        <v>0.67767503302509913</v>
      </c>
      <c r="AJ24" s="73">
        <f t="shared" si="20"/>
        <v>0.32232496697490093</v>
      </c>
      <c r="AK24" s="66">
        <v>509</v>
      </c>
      <c r="AL24" s="65">
        <v>234</v>
      </c>
      <c r="AM24" s="65">
        <f>SUM(AK24:AL24)</f>
        <v>743</v>
      </c>
      <c r="AN24" s="33">
        <f t="shared" si="10"/>
        <v>0.68506056527590853</v>
      </c>
      <c r="AO24" s="73">
        <f t="shared" si="21"/>
        <v>0.31493943472409153</v>
      </c>
      <c r="AP24" s="66">
        <v>480</v>
      </c>
      <c r="AQ24" s="65">
        <v>233</v>
      </c>
      <c r="AR24" s="65">
        <f t="shared" si="11"/>
        <v>713</v>
      </c>
      <c r="AS24" s="33">
        <f t="shared" si="12"/>
        <v>0.67321178120617109</v>
      </c>
      <c r="AT24" s="73">
        <f t="shared" si="22"/>
        <v>0.32678821879382891</v>
      </c>
      <c r="AU24" s="66">
        <v>478</v>
      </c>
      <c r="AV24" s="65">
        <v>215</v>
      </c>
      <c r="AW24" s="65">
        <v>693</v>
      </c>
      <c r="AX24" s="33">
        <f t="shared" si="13"/>
        <v>0.68975468975468979</v>
      </c>
      <c r="AY24" s="73">
        <f t="shared" si="23"/>
        <v>0.31024531024531027</v>
      </c>
    </row>
    <row r="25" spans="1:51" ht="18" customHeight="1" x14ac:dyDescent="0.3">
      <c r="A25" s="79" t="s">
        <v>152</v>
      </c>
      <c r="B25" s="66">
        <v>170</v>
      </c>
      <c r="C25" s="65">
        <v>136</v>
      </c>
      <c r="D25" s="65">
        <f t="shared" si="0"/>
        <v>306</v>
      </c>
      <c r="E25" s="33">
        <f t="shared" si="1"/>
        <v>0.55555555555555558</v>
      </c>
      <c r="F25" s="73">
        <f t="shared" si="14"/>
        <v>0.44444444444444442</v>
      </c>
      <c r="G25" s="66">
        <v>168</v>
      </c>
      <c r="H25" s="65">
        <v>126</v>
      </c>
      <c r="I25" s="65">
        <f t="shared" si="2"/>
        <v>294</v>
      </c>
      <c r="J25" s="33">
        <f t="shared" si="3"/>
        <v>0.5714285714285714</v>
      </c>
      <c r="K25" s="73">
        <f t="shared" si="15"/>
        <v>0.42857142857142855</v>
      </c>
      <c r="L25" s="66">
        <v>174</v>
      </c>
      <c r="M25" s="65">
        <v>134</v>
      </c>
      <c r="N25" s="65">
        <f t="shared" si="4"/>
        <v>308</v>
      </c>
      <c r="O25" s="33">
        <f t="shared" si="5"/>
        <v>0.56493506493506496</v>
      </c>
      <c r="P25" s="73">
        <f t="shared" si="16"/>
        <v>0.43506493506493504</v>
      </c>
      <c r="Q25" s="66">
        <v>198</v>
      </c>
      <c r="R25" s="65">
        <v>122</v>
      </c>
      <c r="S25" s="65">
        <f>SUM(Q25:R25)</f>
        <v>320</v>
      </c>
      <c r="T25" s="33">
        <f t="shared" si="6"/>
        <v>0.61875000000000002</v>
      </c>
      <c r="U25" s="73">
        <f t="shared" si="17"/>
        <v>0.38124999999999998</v>
      </c>
      <c r="V25" s="66">
        <v>211</v>
      </c>
      <c r="W25" s="65">
        <v>139</v>
      </c>
      <c r="X25" s="65">
        <f>SUM(V25:W25)</f>
        <v>350</v>
      </c>
      <c r="Y25" s="33">
        <f t="shared" si="7"/>
        <v>0.60285714285714287</v>
      </c>
      <c r="Z25" s="73">
        <f t="shared" si="18"/>
        <v>0.39714285714285713</v>
      </c>
      <c r="AA25" s="66">
        <v>212</v>
      </c>
      <c r="AB25" s="65">
        <v>142</v>
      </c>
      <c r="AC25" s="65">
        <f>SUM(AA25:AB25)</f>
        <v>354</v>
      </c>
      <c r="AD25" s="33">
        <f t="shared" si="8"/>
        <v>0.59887005649717517</v>
      </c>
      <c r="AE25" s="73">
        <f t="shared" si="19"/>
        <v>0.40112994350282488</v>
      </c>
      <c r="AF25" s="66">
        <v>174</v>
      </c>
      <c r="AG25" s="65">
        <v>151</v>
      </c>
      <c r="AH25" s="65">
        <f>SUM(AF25:AG25)</f>
        <v>325</v>
      </c>
      <c r="AI25" s="33">
        <f t="shared" si="9"/>
        <v>0.53538461538461535</v>
      </c>
      <c r="AJ25" s="73">
        <f t="shared" si="20"/>
        <v>0.4646153846153846</v>
      </c>
      <c r="AK25" s="66">
        <v>176</v>
      </c>
      <c r="AL25" s="65">
        <v>164</v>
      </c>
      <c r="AM25" s="65">
        <f>SUM(AK25:AL25)</f>
        <v>340</v>
      </c>
      <c r="AN25" s="33">
        <f t="shared" si="10"/>
        <v>0.51764705882352946</v>
      </c>
      <c r="AO25" s="73">
        <f t="shared" si="21"/>
        <v>0.4823529411764706</v>
      </c>
      <c r="AP25" s="66">
        <v>175</v>
      </c>
      <c r="AQ25" s="65">
        <v>154</v>
      </c>
      <c r="AR25" s="65">
        <f t="shared" si="11"/>
        <v>329</v>
      </c>
      <c r="AS25" s="33">
        <f t="shared" si="12"/>
        <v>0.53191489361702127</v>
      </c>
      <c r="AT25" s="73">
        <f t="shared" si="22"/>
        <v>0.46808510638297873</v>
      </c>
      <c r="AU25" s="66">
        <v>189</v>
      </c>
      <c r="AV25" s="65">
        <v>162</v>
      </c>
      <c r="AW25" s="65">
        <v>351</v>
      </c>
      <c r="AX25" s="33">
        <f t="shared" si="13"/>
        <v>0.53846153846153844</v>
      </c>
      <c r="AY25" s="73">
        <f t="shared" si="23"/>
        <v>0.46153846153846156</v>
      </c>
    </row>
    <row r="26" spans="1:51" ht="18" customHeight="1" x14ac:dyDescent="0.3">
      <c r="A26" s="79" t="s">
        <v>153</v>
      </c>
      <c r="B26" s="66">
        <v>193</v>
      </c>
      <c r="C26" s="65">
        <v>159</v>
      </c>
      <c r="D26" s="65">
        <f t="shared" si="0"/>
        <v>352</v>
      </c>
      <c r="E26" s="33">
        <f t="shared" si="1"/>
        <v>0.54829545454545459</v>
      </c>
      <c r="F26" s="73">
        <f t="shared" si="14"/>
        <v>0.45170454545454547</v>
      </c>
      <c r="G26" s="66">
        <v>160</v>
      </c>
      <c r="H26" s="65">
        <v>141</v>
      </c>
      <c r="I26" s="65">
        <f t="shared" si="2"/>
        <v>301</v>
      </c>
      <c r="J26" s="33">
        <f t="shared" si="3"/>
        <v>0.53156146179401997</v>
      </c>
      <c r="K26" s="73">
        <f t="shared" si="15"/>
        <v>0.46843853820598008</v>
      </c>
      <c r="L26" s="66">
        <v>165</v>
      </c>
      <c r="M26" s="65">
        <v>132</v>
      </c>
      <c r="N26" s="65">
        <f t="shared" si="4"/>
        <v>297</v>
      </c>
      <c r="O26" s="33">
        <f t="shared" si="5"/>
        <v>0.55555555555555558</v>
      </c>
      <c r="P26" s="73">
        <f t="shared" si="16"/>
        <v>0.44444444444444442</v>
      </c>
      <c r="Q26" s="66">
        <v>145</v>
      </c>
      <c r="R26" s="65">
        <v>131</v>
      </c>
      <c r="S26" s="65">
        <f>SUM(Q26:R26)</f>
        <v>276</v>
      </c>
      <c r="T26" s="33">
        <f t="shared" si="6"/>
        <v>0.52536231884057971</v>
      </c>
      <c r="U26" s="73">
        <f t="shared" si="17"/>
        <v>0.47463768115942029</v>
      </c>
      <c r="V26" s="66">
        <v>156</v>
      </c>
      <c r="W26" s="65">
        <v>137</v>
      </c>
      <c r="X26" s="65">
        <f>SUM(V26:W26)</f>
        <v>293</v>
      </c>
      <c r="Y26" s="33">
        <f t="shared" si="7"/>
        <v>0.53242320819112632</v>
      </c>
      <c r="Z26" s="73">
        <f t="shared" si="18"/>
        <v>0.46757679180887374</v>
      </c>
      <c r="AA26" s="66">
        <v>168</v>
      </c>
      <c r="AB26" s="65">
        <v>144</v>
      </c>
      <c r="AC26" s="65">
        <f>SUM(AA26:AB26)</f>
        <v>312</v>
      </c>
      <c r="AD26" s="33">
        <f t="shared" si="8"/>
        <v>0.53846153846153844</v>
      </c>
      <c r="AE26" s="73">
        <f t="shared" si="19"/>
        <v>0.46153846153846156</v>
      </c>
      <c r="AF26" s="66">
        <v>160</v>
      </c>
      <c r="AG26" s="65">
        <v>143</v>
      </c>
      <c r="AH26" s="65">
        <f>SUM(AF26:AG26)</f>
        <v>303</v>
      </c>
      <c r="AI26" s="33">
        <f t="shared" si="9"/>
        <v>0.528052805280528</v>
      </c>
      <c r="AJ26" s="73">
        <f t="shared" si="20"/>
        <v>0.47194719471947194</v>
      </c>
      <c r="AK26" s="66">
        <v>166</v>
      </c>
      <c r="AL26" s="65">
        <v>130</v>
      </c>
      <c r="AM26" s="65">
        <f>SUM(AK26:AL26)</f>
        <v>296</v>
      </c>
      <c r="AN26" s="33">
        <f t="shared" si="10"/>
        <v>0.56081081081081086</v>
      </c>
      <c r="AO26" s="73">
        <f t="shared" si="21"/>
        <v>0.4391891891891892</v>
      </c>
      <c r="AP26" s="66">
        <v>208</v>
      </c>
      <c r="AQ26" s="65">
        <v>168</v>
      </c>
      <c r="AR26" s="65">
        <f t="shared" si="11"/>
        <v>376</v>
      </c>
      <c r="AS26" s="33">
        <f t="shared" si="12"/>
        <v>0.55319148936170215</v>
      </c>
      <c r="AT26" s="73">
        <f t="shared" si="22"/>
        <v>0.44680851063829785</v>
      </c>
      <c r="AU26" s="66">
        <v>210</v>
      </c>
      <c r="AV26" s="65">
        <v>151</v>
      </c>
      <c r="AW26" s="65">
        <v>361</v>
      </c>
      <c r="AX26" s="33">
        <f t="shared" si="13"/>
        <v>0.5817174515235457</v>
      </c>
      <c r="AY26" s="73">
        <f t="shared" si="23"/>
        <v>0.4182825484764543</v>
      </c>
    </row>
    <row r="27" spans="1:51" s="25" customFormat="1" ht="18" customHeight="1" x14ac:dyDescent="0.3">
      <c r="A27" s="79" t="s">
        <v>123</v>
      </c>
      <c r="B27" s="66">
        <f>SUM(B24:B26)</f>
        <v>884</v>
      </c>
      <c r="C27" s="65">
        <f>SUM(C24:C26)</f>
        <v>622</v>
      </c>
      <c r="D27" s="65">
        <f t="shared" si="0"/>
        <v>1506</v>
      </c>
      <c r="E27" s="56">
        <f t="shared" si="1"/>
        <v>0.58698539176626829</v>
      </c>
      <c r="F27" s="73">
        <f t="shared" si="14"/>
        <v>0.41301460823373176</v>
      </c>
      <c r="G27" s="66">
        <f>SUM(G24:G26)</f>
        <v>861</v>
      </c>
      <c r="H27" s="65">
        <f>SUM(H24:H26)</f>
        <v>573</v>
      </c>
      <c r="I27" s="65">
        <f t="shared" si="2"/>
        <v>1434</v>
      </c>
      <c r="J27" s="56">
        <f t="shared" si="3"/>
        <v>0.60041841004184104</v>
      </c>
      <c r="K27" s="73">
        <f t="shared" si="15"/>
        <v>0.39958158995815901</v>
      </c>
      <c r="L27" s="66">
        <v>867</v>
      </c>
      <c r="M27" s="65">
        <v>556</v>
      </c>
      <c r="N27" s="65">
        <f t="shared" si="4"/>
        <v>1423</v>
      </c>
      <c r="O27" s="56">
        <f t="shared" si="5"/>
        <v>0.60927617709065351</v>
      </c>
      <c r="P27" s="73">
        <f t="shared" si="16"/>
        <v>0.39072382290934643</v>
      </c>
      <c r="Q27" s="66">
        <v>883</v>
      </c>
      <c r="R27" s="65">
        <v>520</v>
      </c>
      <c r="S27" s="65">
        <f>Q27+R27</f>
        <v>1403</v>
      </c>
      <c r="T27" s="56">
        <f t="shared" si="6"/>
        <v>0.6293656450463293</v>
      </c>
      <c r="U27" s="73">
        <f t="shared" si="17"/>
        <v>0.3706343549536707</v>
      </c>
      <c r="V27" s="66">
        <v>900</v>
      </c>
      <c r="W27" s="65">
        <v>555</v>
      </c>
      <c r="X27" s="65">
        <v>1455</v>
      </c>
      <c r="Y27" s="56">
        <f t="shared" si="7"/>
        <v>0.61855670103092786</v>
      </c>
      <c r="Z27" s="73">
        <f t="shared" si="18"/>
        <v>0.38144329896907214</v>
      </c>
      <c r="AA27" s="66">
        <v>881</v>
      </c>
      <c r="AB27" s="65">
        <v>545</v>
      </c>
      <c r="AC27" s="65">
        <v>1426</v>
      </c>
      <c r="AD27" s="56">
        <f t="shared" si="8"/>
        <v>0.61781206171107994</v>
      </c>
      <c r="AE27" s="73">
        <f t="shared" si="19"/>
        <v>0.38218793828892006</v>
      </c>
      <c r="AF27" s="66">
        <v>844</v>
      </c>
      <c r="AG27" s="65">
        <v>532</v>
      </c>
      <c r="AH27" s="65">
        <v>1376</v>
      </c>
      <c r="AI27" s="56">
        <f t="shared" si="9"/>
        <v>0.61337209302325579</v>
      </c>
      <c r="AJ27" s="73">
        <f t="shared" si="20"/>
        <v>0.38662790697674421</v>
      </c>
      <c r="AK27" s="66">
        <v>850</v>
      </c>
      <c r="AL27" s="65">
        <v>523</v>
      </c>
      <c r="AM27" s="65">
        <f>AK27+AL27</f>
        <v>1373</v>
      </c>
      <c r="AN27" s="56">
        <f t="shared" si="10"/>
        <v>0.6190823015294975</v>
      </c>
      <c r="AO27" s="73">
        <f t="shared" si="21"/>
        <v>0.38091769847050255</v>
      </c>
      <c r="AP27" s="66">
        <v>861</v>
      </c>
      <c r="AQ27" s="65">
        <v>543</v>
      </c>
      <c r="AR27" s="65">
        <f t="shared" si="11"/>
        <v>1404</v>
      </c>
      <c r="AS27" s="56">
        <f t="shared" si="12"/>
        <v>0.61324786324786329</v>
      </c>
      <c r="AT27" s="73">
        <f t="shared" si="22"/>
        <v>0.38675213675213677</v>
      </c>
      <c r="AU27" s="66">
        <v>872</v>
      </c>
      <c r="AV27" s="65">
        <v>519</v>
      </c>
      <c r="AW27" s="65">
        <v>1391</v>
      </c>
      <c r="AX27" s="56">
        <f t="shared" si="13"/>
        <v>0.62688713156002873</v>
      </c>
      <c r="AY27" s="73">
        <f t="shared" si="23"/>
        <v>0.37311286843997127</v>
      </c>
    </row>
    <row r="28" spans="1:51" ht="18" customHeight="1" x14ac:dyDescent="0.3">
      <c r="A28" s="79" t="s">
        <v>154</v>
      </c>
      <c r="B28" s="66">
        <v>305</v>
      </c>
      <c r="C28" s="65">
        <v>370</v>
      </c>
      <c r="D28" s="65">
        <f t="shared" si="0"/>
        <v>675</v>
      </c>
      <c r="E28" s="33">
        <f t="shared" si="1"/>
        <v>0.45185185185185184</v>
      </c>
      <c r="F28" s="73">
        <f t="shared" si="14"/>
        <v>0.54814814814814816</v>
      </c>
      <c r="G28" s="66">
        <v>285</v>
      </c>
      <c r="H28" s="65">
        <v>370</v>
      </c>
      <c r="I28" s="65">
        <f t="shared" si="2"/>
        <v>655</v>
      </c>
      <c r="J28" s="33">
        <f t="shared" si="3"/>
        <v>0.4351145038167939</v>
      </c>
      <c r="K28" s="73">
        <f t="shared" si="15"/>
        <v>0.56488549618320616</v>
      </c>
      <c r="L28" s="66">
        <v>265</v>
      </c>
      <c r="M28" s="65">
        <v>355</v>
      </c>
      <c r="N28" s="65">
        <f t="shared" si="4"/>
        <v>620</v>
      </c>
      <c r="O28" s="33">
        <f t="shared" si="5"/>
        <v>0.42741935483870969</v>
      </c>
      <c r="P28" s="73">
        <f t="shared" si="16"/>
        <v>0.57258064516129037</v>
      </c>
      <c r="Q28" s="66">
        <v>253</v>
      </c>
      <c r="R28" s="65">
        <v>332</v>
      </c>
      <c r="S28" s="65">
        <f>SUM(Q28:R28)</f>
        <v>585</v>
      </c>
      <c r="T28" s="33">
        <f t="shared" si="6"/>
        <v>0.4324786324786325</v>
      </c>
      <c r="U28" s="73">
        <f t="shared" si="17"/>
        <v>0.5675213675213675</v>
      </c>
      <c r="V28" s="66">
        <v>271</v>
      </c>
      <c r="W28" s="65">
        <v>345</v>
      </c>
      <c r="X28" s="65">
        <f>SUM(V28:W28)</f>
        <v>616</v>
      </c>
      <c r="Y28" s="33">
        <f t="shared" si="7"/>
        <v>0.43993506493506496</v>
      </c>
      <c r="Z28" s="73">
        <f t="shared" si="18"/>
        <v>0.56006493506493504</v>
      </c>
      <c r="AA28" s="66">
        <v>274</v>
      </c>
      <c r="AB28" s="65">
        <v>350</v>
      </c>
      <c r="AC28" s="65">
        <f>SUM(AA28:AB28)</f>
        <v>624</v>
      </c>
      <c r="AD28" s="33">
        <f t="shared" si="8"/>
        <v>0.4391025641025641</v>
      </c>
      <c r="AE28" s="73">
        <f t="shared" si="19"/>
        <v>0.5608974358974359</v>
      </c>
      <c r="AF28" s="66">
        <v>278</v>
      </c>
      <c r="AG28" s="65">
        <v>377</v>
      </c>
      <c r="AH28" s="65">
        <f>SUM(AF28:AG28)</f>
        <v>655</v>
      </c>
      <c r="AI28" s="33">
        <f t="shared" si="9"/>
        <v>0.42442748091603055</v>
      </c>
      <c r="AJ28" s="73">
        <f t="shared" si="20"/>
        <v>0.57557251908396945</v>
      </c>
      <c r="AK28" s="66">
        <v>285</v>
      </c>
      <c r="AL28" s="65">
        <v>375</v>
      </c>
      <c r="AM28" s="65">
        <v>660</v>
      </c>
      <c r="AN28" s="33">
        <f t="shared" si="10"/>
        <v>0.43181818181818182</v>
      </c>
      <c r="AO28" s="73">
        <f t="shared" si="21"/>
        <v>0.56818181818181823</v>
      </c>
      <c r="AP28" s="66">
        <v>262</v>
      </c>
      <c r="AQ28" s="65">
        <v>331</v>
      </c>
      <c r="AR28" s="65">
        <f t="shared" si="11"/>
        <v>593</v>
      </c>
      <c r="AS28" s="33">
        <f t="shared" si="12"/>
        <v>0.44182124789207422</v>
      </c>
      <c r="AT28" s="73">
        <f t="shared" si="22"/>
        <v>0.55817875210792578</v>
      </c>
      <c r="AU28" s="66">
        <v>255</v>
      </c>
      <c r="AV28" s="65">
        <v>335</v>
      </c>
      <c r="AW28" s="65">
        <v>590</v>
      </c>
      <c r="AX28" s="33">
        <f t="shared" si="13"/>
        <v>0.43220338983050849</v>
      </c>
      <c r="AY28" s="73">
        <f t="shared" si="23"/>
        <v>0.56779661016949157</v>
      </c>
    </row>
    <row r="29" spans="1:51" ht="18" customHeight="1" x14ac:dyDescent="0.3">
      <c r="A29" s="79" t="s">
        <v>155</v>
      </c>
      <c r="B29" s="66">
        <v>128</v>
      </c>
      <c r="C29" s="65">
        <v>221</v>
      </c>
      <c r="D29" s="65">
        <f t="shared" si="0"/>
        <v>349</v>
      </c>
      <c r="E29" s="33">
        <f t="shared" si="1"/>
        <v>0.36676217765042979</v>
      </c>
      <c r="F29" s="73">
        <f t="shared" si="14"/>
        <v>0.63323782234957016</v>
      </c>
      <c r="G29" s="66">
        <v>130</v>
      </c>
      <c r="H29" s="65">
        <v>202</v>
      </c>
      <c r="I29" s="65">
        <f t="shared" si="2"/>
        <v>332</v>
      </c>
      <c r="J29" s="33">
        <f t="shared" si="3"/>
        <v>0.39156626506024095</v>
      </c>
      <c r="K29" s="73">
        <f t="shared" si="15"/>
        <v>0.60843373493975905</v>
      </c>
      <c r="L29" s="66">
        <v>123</v>
      </c>
      <c r="M29" s="65">
        <v>217</v>
      </c>
      <c r="N29" s="65">
        <f t="shared" si="4"/>
        <v>340</v>
      </c>
      <c r="O29" s="33">
        <f t="shared" si="5"/>
        <v>0.36176470588235293</v>
      </c>
      <c r="P29" s="73">
        <f t="shared" si="16"/>
        <v>0.63823529411764701</v>
      </c>
      <c r="Q29" s="66"/>
      <c r="R29" s="65">
        <v>214</v>
      </c>
      <c r="S29" s="65">
        <f>SUM(Q29:R29)</f>
        <v>214</v>
      </c>
      <c r="T29" s="33">
        <f t="shared" si="6"/>
        <v>0</v>
      </c>
      <c r="U29" s="73">
        <f t="shared" si="17"/>
        <v>1</v>
      </c>
      <c r="V29" s="66">
        <v>129</v>
      </c>
      <c r="W29" s="65">
        <v>241</v>
      </c>
      <c r="X29" s="65">
        <f>SUM(V29:W29)</f>
        <v>370</v>
      </c>
      <c r="Y29" s="33">
        <f t="shared" si="7"/>
        <v>0.34864864864864864</v>
      </c>
      <c r="Z29" s="73">
        <f t="shared" si="18"/>
        <v>0.65135135135135136</v>
      </c>
      <c r="AA29" s="66">
        <v>135</v>
      </c>
      <c r="AB29" s="65">
        <v>236</v>
      </c>
      <c r="AC29" s="65">
        <f>SUM(AA29:AB29)</f>
        <v>371</v>
      </c>
      <c r="AD29" s="33">
        <f t="shared" si="8"/>
        <v>0.36388140161725069</v>
      </c>
      <c r="AE29" s="73">
        <f t="shared" si="19"/>
        <v>0.63611859838274931</v>
      </c>
      <c r="AF29" s="66">
        <v>124</v>
      </c>
      <c r="AG29" s="65">
        <v>233</v>
      </c>
      <c r="AH29" s="65">
        <f>SUM(AF29:AG29)</f>
        <v>357</v>
      </c>
      <c r="AI29" s="33">
        <f t="shared" si="9"/>
        <v>0.34733893557422968</v>
      </c>
      <c r="AJ29" s="73">
        <f t="shared" si="20"/>
        <v>0.65266106442577032</v>
      </c>
      <c r="AK29" s="66">
        <v>127</v>
      </c>
      <c r="AL29" s="65">
        <v>223</v>
      </c>
      <c r="AM29" s="65">
        <v>350</v>
      </c>
      <c r="AN29" s="33">
        <f t="shared" si="10"/>
        <v>0.36285714285714288</v>
      </c>
      <c r="AO29" s="73">
        <f t="shared" si="21"/>
        <v>0.63714285714285712</v>
      </c>
      <c r="AP29" s="66">
        <v>140</v>
      </c>
      <c r="AQ29" s="65">
        <v>249</v>
      </c>
      <c r="AR29" s="65">
        <f t="shared" si="11"/>
        <v>389</v>
      </c>
      <c r="AS29" s="33">
        <f t="shared" si="12"/>
        <v>0.35989717223650386</v>
      </c>
      <c r="AT29" s="73">
        <f t="shared" si="22"/>
        <v>0.64010282776349614</v>
      </c>
      <c r="AU29" s="66">
        <v>136</v>
      </c>
      <c r="AV29" s="65">
        <v>219</v>
      </c>
      <c r="AW29" s="65">
        <v>355</v>
      </c>
      <c r="AX29" s="33">
        <f t="shared" si="13"/>
        <v>0.38309859154929576</v>
      </c>
      <c r="AY29" s="73">
        <f t="shared" si="23"/>
        <v>0.61690140845070418</v>
      </c>
    </row>
    <row r="30" spans="1:51" ht="18" customHeight="1" x14ac:dyDescent="0.3">
      <c r="A30" s="79" t="s">
        <v>156</v>
      </c>
      <c r="B30" s="66">
        <v>85</v>
      </c>
      <c r="C30" s="65">
        <v>122</v>
      </c>
      <c r="D30" s="65">
        <f t="shared" si="0"/>
        <v>207</v>
      </c>
      <c r="E30" s="33">
        <f t="shared" si="1"/>
        <v>0.41062801932367149</v>
      </c>
      <c r="F30" s="73">
        <f t="shared" si="14"/>
        <v>0.58937198067632846</v>
      </c>
      <c r="G30" s="66">
        <v>71</v>
      </c>
      <c r="H30" s="65">
        <v>114</v>
      </c>
      <c r="I30" s="65">
        <f t="shared" si="2"/>
        <v>185</v>
      </c>
      <c r="J30" s="33">
        <f t="shared" si="3"/>
        <v>0.38378378378378381</v>
      </c>
      <c r="K30" s="73">
        <f t="shared" si="15"/>
        <v>0.61621621621621625</v>
      </c>
      <c r="L30" s="66">
        <v>66</v>
      </c>
      <c r="M30" s="65">
        <v>104</v>
      </c>
      <c r="N30" s="65">
        <f t="shared" si="4"/>
        <v>170</v>
      </c>
      <c r="O30" s="33">
        <f t="shared" si="5"/>
        <v>0.38823529411764707</v>
      </c>
      <c r="P30" s="73">
        <f t="shared" si="16"/>
        <v>0.61176470588235299</v>
      </c>
      <c r="Q30" s="66">
        <v>63</v>
      </c>
      <c r="R30" s="65">
        <v>113</v>
      </c>
      <c r="S30" s="65">
        <f>SUM(Q30:R30)</f>
        <v>176</v>
      </c>
      <c r="T30" s="33">
        <f t="shared" si="6"/>
        <v>0.35795454545454547</v>
      </c>
      <c r="U30" s="73">
        <f t="shared" si="17"/>
        <v>0.64204545454545459</v>
      </c>
      <c r="V30" s="66">
        <v>69</v>
      </c>
      <c r="W30" s="65">
        <v>115</v>
      </c>
      <c r="X30" s="65">
        <v>184</v>
      </c>
      <c r="Y30" s="33">
        <f t="shared" si="7"/>
        <v>0.375</v>
      </c>
      <c r="Z30" s="73">
        <f t="shared" si="18"/>
        <v>0.625</v>
      </c>
      <c r="AA30" s="66">
        <v>63</v>
      </c>
      <c r="AB30" s="65">
        <v>120</v>
      </c>
      <c r="AC30" s="65">
        <f>SUM(AA30:AB30)</f>
        <v>183</v>
      </c>
      <c r="AD30" s="33">
        <f t="shared" si="8"/>
        <v>0.34426229508196721</v>
      </c>
      <c r="AE30" s="73">
        <f t="shared" si="19"/>
        <v>0.65573770491803274</v>
      </c>
      <c r="AF30" s="66">
        <v>66</v>
      </c>
      <c r="AG30" s="65">
        <v>120</v>
      </c>
      <c r="AH30" s="65">
        <f>SUM(AF30:AG30)</f>
        <v>186</v>
      </c>
      <c r="AI30" s="33">
        <f t="shared" si="9"/>
        <v>0.35483870967741937</v>
      </c>
      <c r="AJ30" s="73">
        <f t="shared" si="20"/>
        <v>0.64516129032258063</v>
      </c>
      <c r="AK30" s="66">
        <v>81</v>
      </c>
      <c r="AL30" s="65">
        <v>119</v>
      </c>
      <c r="AM30" s="65">
        <v>200</v>
      </c>
      <c r="AN30" s="33">
        <f t="shared" si="10"/>
        <v>0.40500000000000003</v>
      </c>
      <c r="AO30" s="73">
        <f t="shared" si="21"/>
        <v>0.59499999999999997</v>
      </c>
      <c r="AP30" s="66">
        <v>94</v>
      </c>
      <c r="AQ30" s="65">
        <v>142</v>
      </c>
      <c r="AR30" s="65">
        <f t="shared" si="11"/>
        <v>236</v>
      </c>
      <c r="AS30" s="33">
        <f t="shared" si="12"/>
        <v>0.39830508474576271</v>
      </c>
      <c r="AT30" s="73">
        <f t="shared" si="22"/>
        <v>0.60169491525423724</v>
      </c>
      <c r="AU30" s="66">
        <v>97</v>
      </c>
      <c r="AV30" s="65">
        <v>142</v>
      </c>
      <c r="AW30" s="65">
        <v>239</v>
      </c>
      <c r="AX30" s="33">
        <f t="shared" si="13"/>
        <v>0.40585774058577406</v>
      </c>
      <c r="AY30" s="73">
        <f t="shared" si="23"/>
        <v>0.59414225941422594</v>
      </c>
    </row>
    <row r="31" spans="1:51" s="25" customFormat="1" ht="18" customHeight="1" x14ac:dyDescent="0.3">
      <c r="A31" s="79" t="s">
        <v>128</v>
      </c>
      <c r="B31" s="66">
        <f>SUM(B28:B30)</f>
        <v>518</v>
      </c>
      <c r="C31" s="65">
        <f>SUM(C28:C30)</f>
        <v>713</v>
      </c>
      <c r="D31" s="65">
        <f t="shared" si="0"/>
        <v>1231</v>
      </c>
      <c r="E31" s="56">
        <f t="shared" si="1"/>
        <v>0.4207961007311129</v>
      </c>
      <c r="F31" s="73">
        <f t="shared" si="14"/>
        <v>0.57920389926888705</v>
      </c>
      <c r="G31" s="66">
        <f>SUM(G28:G30)</f>
        <v>486</v>
      </c>
      <c r="H31" s="65">
        <f>SUM(H28:H30)</f>
        <v>686</v>
      </c>
      <c r="I31" s="65">
        <f t="shared" si="2"/>
        <v>1172</v>
      </c>
      <c r="J31" s="56">
        <f t="shared" si="3"/>
        <v>0.41467576791808874</v>
      </c>
      <c r="K31" s="73">
        <f t="shared" si="15"/>
        <v>0.58532423208191131</v>
      </c>
      <c r="L31" s="66">
        <v>451</v>
      </c>
      <c r="M31" s="65">
        <v>675</v>
      </c>
      <c r="N31" s="65">
        <f t="shared" si="4"/>
        <v>1126</v>
      </c>
      <c r="O31" s="56">
        <f t="shared" si="5"/>
        <v>0.40053285968028418</v>
      </c>
      <c r="P31" s="73">
        <f t="shared" si="16"/>
        <v>0.59946714031971582</v>
      </c>
      <c r="Q31" s="66">
        <v>435</v>
      </c>
      <c r="R31" s="65">
        <v>659</v>
      </c>
      <c r="S31" s="65">
        <f>Q31+R31</f>
        <v>1094</v>
      </c>
      <c r="T31" s="56">
        <f t="shared" si="6"/>
        <v>0.39762340036563071</v>
      </c>
      <c r="U31" s="73">
        <f t="shared" si="17"/>
        <v>0.60237659963436929</v>
      </c>
      <c r="V31" s="66">
        <v>464</v>
      </c>
      <c r="W31" s="65">
        <v>700</v>
      </c>
      <c r="X31" s="65">
        <f>V31+W31</f>
        <v>1164</v>
      </c>
      <c r="Y31" s="56">
        <f t="shared" si="7"/>
        <v>0.39862542955326463</v>
      </c>
      <c r="Z31" s="73">
        <f t="shared" si="18"/>
        <v>0.60137457044673537</v>
      </c>
      <c r="AA31" s="66">
        <v>470</v>
      </c>
      <c r="AB31" s="65">
        <v>706</v>
      </c>
      <c r="AC31" s="65">
        <f>AA31+AB31</f>
        <v>1176</v>
      </c>
      <c r="AD31" s="56">
        <f t="shared" si="8"/>
        <v>0.39965986394557823</v>
      </c>
      <c r="AE31" s="73">
        <f t="shared" si="19"/>
        <v>0.60034013605442171</v>
      </c>
      <c r="AF31" s="66">
        <v>468</v>
      </c>
      <c r="AG31" s="65">
        <v>730</v>
      </c>
      <c r="AH31" s="65">
        <f>AF31+AG31</f>
        <v>1198</v>
      </c>
      <c r="AI31" s="56">
        <f t="shared" si="9"/>
        <v>0.39065108514190316</v>
      </c>
      <c r="AJ31" s="73">
        <f t="shared" si="20"/>
        <v>0.60934891485809684</v>
      </c>
      <c r="AK31" s="66">
        <v>492</v>
      </c>
      <c r="AL31" s="65">
        <v>717</v>
      </c>
      <c r="AM31" s="65">
        <f>AK31+AL31</f>
        <v>1209</v>
      </c>
      <c r="AN31" s="56">
        <f t="shared" si="10"/>
        <v>0.40694789081885857</v>
      </c>
      <c r="AO31" s="73">
        <f t="shared" si="21"/>
        <v>0.59305210918114148</v>
      </c>
      <c r="AP31" s="66">
        <v>494</v>
      </c>
      <c r="AQ31" s="65">
        <v>721</v>
      </c>
      <c r="AR31" s="65">
        <f t="shared" si="11"/>
        <v>1215</v>
      </c>
      <c r="AS31" s="56">
        <f t="shared" si="12"/>
        <v>0.40658436213991772</v>
      </c>
      <c r="AT31" s="73">
        <f t="shared" si="22"/>
        <v>0.59341563786008233</v>
      </c>
      <c r="AU31" s="66">
        <v>485</v>
      </c>
      <c r="AV31" s="65">
        <v>695</v>
      </c>
      <c r="AW31" s="65">
        <v>1180</v>
      </c>
      <c r="AX31" s="56">
        <f t="shared" si="13"/>
        <v>0.41101694915254239</v>
      </c>
      <c r="AY31" s="73">
        <f t="shared" si="23"/>
        <v>0.58898305084745761</v>
      </c>
    </row>
    <row r="32" spans="1:51" s="26" customFormat="1" ht="18" customHeight="1" x14ac:dyDescent="0.3">
      <c r="A32" s="79" t="s">
        <v>406</v>
      </c>
      <c r="B32" s="75"/>
      <c r="C32" s="75"/>
      <c r="D32" s="75"/>
      <c r="E32" s="76"/>
      <c r="F32" s="73"/>
      <c r="G32" s="75"/>
      <c r="H32" s="75"/>
      <c r="I32" s="75"/>
      <c r="J32" s="76"/>
      <c r="K32" s="73"/>
      <c r="L32" s="75"/>
      <c r="M32" s="75"/>
      <c r="N32" s="75"/>
      <c r="O32" s="76"/>
      <c r="P32" s="73"/>
      <c r="Q32" s="66">
        <v>81</v>
      </c>
      <c r="R32" s="65">
        <v>62</v>
      </c>
      <c r="S32" s="65">
        <f>SUM(Q32:R32)</f>
        <v>143</v>
      </c>
      <c r="T32" s="33">
        <f t="shared" si="6"/>
        <v>0.56643356643356646</v>
      </c>
      <c r="U32" s="73">
        <f t="shared" si="17"/>
        <v>0.43356643356643354</v>
      </c>
      <c r="V32" s="66">
        <v>78</v>
      </c>
      <c r="W32" s="65">
        <v>64</v>
      </c>
      <c r="X32" s="65">
        <f>SUM(V32:W32)</f>
        <v>142</v>
      </c>
      <c r="Y32" s="33">
        <f t="shared" si="7"/>
        <v>0.54929577464788737</v>
      </c>
      <c r="Z32" s="73">
        <f t="shared" si="18"/>
        <v>0.45070422535211269</v>
      </c>
      <c r="AA32" s="66">
        <v>101</v>
      </c>
      <c r="AB32" s="65">
        <v>67</v>
      </c>
      <c r="AC32" s="65">
        <f>SUM(AA32:AB32)</f>
        <v>168</v>
      </c>
      <c r="AD32" s="33">
        <f t="shared" si="8"/>
        <v>0.60119047619047616</v>
      </c>
      <c r="AE32" s="73">
        <f t="shared" si="19"/>
        <v>0.39880952380952384</v>
      </c>
      <c r="AF32" s="66">
        <v>118</v>
      </c>
      <c r="AG32" s="65">
        <v>60</v>
      </c>
      <c r="AH32" s="65">
        <f>SUM(AF32:AG32)</f>
        <v>178</v>
      </c>
      <c r="AI32" s="33">
        <f t="shared" si="9"/>
        <v>0.6629213483146067</v>
      </c>
      <c r="AJ32" s="73">
        <f t="shared" si="20"/>
        <v>0.33707865168539325</v>
      </c>
      <c r="AK32" s="66">
        <v>138</v>
      </c>
      <c r="AL32" s="65">
        <v>60</v>
      </c>
      <c r="AM32" s="65">
        <f>SUM(AK32:AL32)</f>
        <v>198</v>
      </c>
      <c r="AN32" s="33">
        <f t="shared" si="10"/>
        <v>0.69696969696969702</v>
      </c>
      <c r="AO32" s="73">
        <f t="shared" si="21"/>
        <v>0.30303030303030304</v>
      </c>
      <c r="AP32" s="128">
        <v>114</v>
      </c>
      <c r="AQ32" s="128">
        <v>59</v>
      </c>
      <c r="AR32" s="66">
        <f t="shared" si="11"/>
        <v>173</v>
      </c>
      <c r="AS32" s="33">
        <f t="shared" si="12"/>
        <v>0.65895953757225434</v>
      </c>
      <c r="AT32" s="73">
        <f t="shared" si="22"/>
        <v>0.34104046242774566</v>
      </c>
      <c r="AU32" s="128">
        <v>99</v>
      </c>
      <c r="AV32" s="128">
        <v>64</v>
      </c>
      <c r="AW32" s="66">
        <v>163</v>
      </c>
      <c r="AX32" s="33">
        <f t="shared" si="13"/>
        <v>0.6073619631901841</v>
      </c>
      <c r="AY32" s="73">
        <f t="shared" si="23"/>
        <v>0.39263803680981596</v>
      </c>
    </row>
    <row r="33" spans="1:51" s="26" customFormat="1" ht="18" customHeight="1" x14ac:dyDescent="0.3">
      <c r="A33" s="79" t="s">
        <v>407</v>
      </c>
      <c r="B33" s="75"/>
      <c r="C33" s="75"/>
      <c r="D33" s="75"/>
      <c r="E33" s="76"/>
      <c r="F33" s="73"/>
      <c r="G33" s="75"/>
      <c r="H33" s="75"/>
      <c r="I33" s="75"/>
      <c r="J33" s="76"/>
      <c r="K33" s="73"/>
      <c r="L33" s="75"/>
      <c r="M33" s="75"/>
      <c r="N33" s="75"/>
      <c r="O33" s="76"/>
      <c r="P33" s="73"/>
      <c r="Q33" s="66">
        <v>48</v>
      </c>
      <c r="R33" s="65">
        <v>26</v>
      </c>
      <c r="S33" s="65">
        <f>SUM(Q33:R33)</f>
        <v>74</v>
      </c>
      <c r="T33" s="33">
        <f t="shared" si="6"/>
        <v>0.64864864864864868</v>
      </c>
      <c r="U33" s="73">
        <f t="shared" si="17"/>
        <v>0.35135135135135137</v>
      </c>
      <c r="V33" s="66">
        <v>55</v>
      </c>
      <c r="W33" s="65">
        <v>32</v>
      </c>
      <c r="X33" s="65">
        <f>SUM(V33:W33)</f>
        <v>87</v>
      </c>
      <c r="Y33" s="33">
        <f t="shared" si="7"/>
        <v>0.63218390804597702</v>
      </c>
      <c r="Z33" s="73">
        <f t="shared" si="18"/>
        <v>0.36781609195402298</v>
      </c>
      <c r="AA33" s="66">
        <v>47</v>
      </c>
      <c r="AB33" s="65">
        <v>37</v>
      </c>
      <c r="AC33" s="65">
        <f>SUM(AA33:AB33)</f>
        <v>84</v>
      </c>
      <c r="AD33" s="33">
        <f t="shared" si="8"/>
        <v>0.55952380952380953</v>
      </c>
      <c r="AE33" s="73">
        <f t="shared" si="19"/>
        <v>0.44047619047619047</v>
      </c>
      <c r="AF33" s="66">
        <v>61</v>
      </c>
      <c r="AG33" s="65">
        <v>33</v>
      </c>
      <c r="AH33" s="65">
        <f>SUM(AF33:AG33)</f>
        <v>94</v>
      </c>
      <c r="AI33" s="33">
        <f t="shared" si="9"/>
        <v>0.64893617021276595</v>
      </c>
      <c r="AJ33" s="73">
        <f t="shared" si="20"/>
        <v>0.35106382978723405</v>
      </c>
      <c r="AK33" s="66">
        <v>51</v>
      </c>
      <c r="AL33" s="65">
        <v>29</v>
      </c>
      <c r="AM33" s="65">
        <f>SUM(AK33:AL33)</f>
        <v>80</v>
      </c>
      <c r="AN33" s="33">
        <f t="shared" si="10"/>
        <v>0.63749999999999996</v>
      </c>
      <c r="AO33" s="73">
        <f t="shared" si="21"/>
        <v>0.36249999999999999</v>
      </c>
      <c r="AP33" s="128">
        <v>51</v>
      </c>
      <c r="AQ33" s="128">
        <v>35</v>
      </c>
      <c r="AR33" s="66">
        <f t="shared" si="11"/>
        <v>86</v>
      </c>
      <c r="AS33" s="33">
        <f t="shared" si="12"/>
        <v>0.59302325581395354</v>
      </c>
      <c r="AT33" s="73">
        <f t="shared" si="22"/>
        <v>0.40697674418604651</v>
      </c>
      <c r="AU33" s="128">
        <v>38</v>
      </c>
      <c r="AV33" s="128">
        <v>23</v>
      </c>
      <c r="AW33" s="66">
        <v>61</v>
      </c>
      <c r="AX33" s="33">
        <f t="shared" si="13"/>
        <v>0.62295081967213117</v>
      </c>
      <c r="AY33" s="73">
        <f t="shared" si="23"/>
        <v>0.37704918032786883</v>
      </c>
    </row>
    <row r="34" spans="1:51" s="26" customFormat="1" ht="18" customHeight="1" x14ac:dyDescent="0.3">
      <c r="A34" s="79" t="s">
        <v>408</v>
      </c>
      <c r="B34" s="75"/>
      <c r="C34" s="75"/>
      <c r="D34" s="75"/>
      <c r="E34" s="76"/>
      <c r="F34" s="73"/>
      <c r="G34" s="75"/>
      <c r="H34" s="75"/>
      <c r="I34" s="75"/>
      <c r="J34" s="76"/>
      <c r="K34" s="73"/>
      <c r="L34" s="75"/>
      <c r="M34" s="75"/>
      <c r="N34" s="75"/>
      <c r="O34" s="76"/>
      <c r="P34" s="73"/>
      <c r="Q34" s="66">
        <v>16</v>
      </c>
      <c r="R34" s="65">
        <v>17</v>
      </c>
      <c r="S34" s="65">
        <f>SUM(Q34:R34)</f>
        <v>33</v>
      </c>
      <c r="T34" s="33">
        <f t="shared" si="6"/>
        <v>0.48484848484848486</v>
      </c>
      <c r="U34" s="73">
        <f t="shared" si="17"/>
        <v>0.51515151515151514</v>
      </c>
      <c r="V34" s="66">
        <v>27</v>
      </c>
      <c r="W34" s="65">
        <v>21</v>
      </c>
      <c r="X34" s="65">
        <f>SUM(V34:W34)</f>
        <v>48</v>
      </c>
      <c r="Y34" s="33">
        <f t="shared" si="7"/>
        <v>0.5625</v>
      </c>
      <c r="Z34" s="73">
        <f t="shared" si="18"/>
        <v>0.4375</v>
      </c>
      <c r="AA34" s="66">
        <v>22</v>
      </c>
      <c r="AB34" s="65">
        <v>19</v>
      </c>
      <c r="AC34" s="65">
        <f>SUM(AA34:AB34)</f>
        <v>41</v>
      </c>
      <c r="AD34" s="33">
        <f t="shared" si="8"/>
        <v>0.53658536585365857</v>
      </c>
      <c r="AE34" s="73">
        <f t="shared" si="19"/>
        <v>0.46341463414634149</v>
      </c>
      <c r="AF34" s="66">
        <v>20</v>
      </c>
      <c r="AG34" s="65">
        <v>20</v>
      </c>
      <c r="AH34" s="65">
        <f>SUM(AF34:AG34)</f>
        <v>40</v>
      </c>
      <c r="AI34" s="33">
        <f t="shared" si="9"/>
        <v>0.5</v>
      </c>
      <c r="AJ34" s="73">
        <f t="shared" si="20"/>
        <v>0.5</v>
      </c>
      <c r="AK34" s="66">
        <v>22</v>
      </c>
      <c r="AL34" s="65">
        <v>17</v>
      </c>
      <c r="AM34" s="65">
        <f>SUM(AK34:AL34)</f>
        <v>39</v>
      </c>
      <c r="AN34" s="33">
        <f t="shared" si="10"/>
        <v>0.5641025641025641</v>
      </c>
      <c r="AO34" s="73">
        <f t="shared" si="21"/>
        <v>0.4358974358974359</v>
      </c>
      <c r="AP34" s="128">
        <v>32</v>
      </c>
      <c r="AQ34" s="128">
        <v>23</v>
      </c>
      <c r="AR34" s="66">
        <f t="shared" si="11"/>
        <v>55</v>
      </c>
      <c r="AS34" s="33">
        <f t="shared" si="12"/>
        <v>0.58181818181818179</v>
      </c>
      <c r="AT34" s="73">
        <f t="shared" si="22"/>
        <v>0.41818181818181815</v>
      </c>
      <c r="AU34" s="128">
        <v>30</v>
      </c>
      <c r="AV34" s="128">
        <v>29</v>
      </c>
      <c r="AW34" s="66">
        <v>59</v>
      </c>
      <c r="AX34" s="33">
        <f t="shared" si="13"/>
        <v>0.50847457627118642</v>
      </c>
      <c r="AY34" s="73">
        <f t="shared" si="23"/>
        <v>0.49152542372881358</v>
      </c>
    </row>
    <row r="35" spans="1:51" s="35" customFormat="1" ht="18" customHeight="1" x14ac:dyDescent="0.3">
      <c r="A35" s="79" t="s">
        <v>409</v>
      </c>
      <c r="B35" s="75"/>
      <c r="C35" s="75"/>
      <c r="D35" s="75"/>
      <c r="E35" s="76"/>
      <c r="F35" s="73"/>
      <c r="G35" s="75"/>
      <c r="H35" s="75"/>
      <c r="I35" s="75"/>
      <c r="J35" s="76"/>
      <c r="K35" s="73"/>
      <c r="L35" s="75"/>
      <c r="M35" s="75"/>
      <c r="N35" s="75"/>
      <c r="O35" s="76"/>
      <c r="P35" s="73"/>
      <c r="Q35" s="66">
        <v>145</v>
      </c>
      <c r="R35" s="65">
        <v>105</v>
      </c>
      <c r="S35" s="65">
        <f>Q35+R35</f>
        <v>250</v>
      </c>
      <c r="T35" s="56">
        <f t="shared" si="6"/>
        <v>0.57999999999999996</v>
      </c>
      <c r="U35" s="73">
        <f t="shared" si="17"/>
        <v>0.42</v>
      </c>
      <c r="V35" s="66">
        <v>160</v>
      </c>
      <c r="W35" s="65">
        <v>117</v>
      </c>
      <c r="X35" s="65">
        <v>277</v>
      </c>
      <c r="Y35" s="56">
        <f t="shared" si="7"/>
        <v>0.57761732851985559</v>
      </c>
      <c r="Z35" s="73">
        <f t="shared" si="18"/>
        <v>0.42238267148014441</v>
      </c>
      <c r="AA35" s="66">
        <v>170</v>
      </c>
      <c r="AB35" s="65">
        <v>123</v>
      </c>
      <c r="AC35" s="65">
        <v>293</v>
      </c>
      <c r="AD35" s="56">
        <f t="shared" si="8"/>
        <v>0.58020477815699656</v>
      </c>
      <c r="AE35" s="73">
        <f t="shared" si="19"/>
        <v>0.41979522184300339</v>
      </c>
      <c r="AF35" s="66">
        <v>199</v>
      </c>
      <c r="AG35" s="65">
        <v>113</v>
      </c>
      <c r="AH35" s="65">
        <v>312</v>
      </c>
      <c r="AI35" s="56">
        <f t="shared" si="9"/>
        <v>0.63782051282051277</v>
      </c>
      <c r="AJ35" s="73">
        <f t="shared" si="20"/>
        <v>0.36217948717948717</v>
      </c>
      <c r="AK35" s="66">
        <v>211</v>
      </c>
      <c r="AL35" s="65">
        <v>106</v>
      </c>
      <c r="AM35" s="65">
        <f>AK35+AL35</f>
        <v>317</v>
      </c>
      <c r="AN35" s="56">
        <f t="shared" si="10"/>
        <v>0.66561514195583593</v>
      </c>
      <c r="AO35" s="73">
        <f t="shared" si="21"/>
        <v>0.33438485804416401</v>
      </c>
      <c r="AP35" s="128">
        <v>195</v>
      </c>
      <c r="AQ35" s="128">
        <v>117</v>
      </c>
      <c r="AR35" s="66">
        <f t="shared" si="11"/>
        <v>312</v>
      </c>
      <c r="AS35" s="56">
        <f t="shared" si="12"/>
        <v>0.625</v>
      </c>
      <c r="AT35" s="73">
        <f t="shared" si="22"/>
        <v>0.375</v>
      </c>
      <c r="AU35" s="128">
        <v>163</v>
      </c>
      <c r="AV35" s="128">
        <v>115</v>
      </c>
      <c r="AW35" s="66">
        <v>278</v>
      </c>
      <c r="AX35" s="56">
        <f t="shared" si="13"/>
        <v>0.58633093525179858</v>
      </c>
      <c r="AY35" s="73">
        <f t="shared" si="23"/>
        <v>0.41366906474820142</v>
      </c>
    </row>
    <row r="36" spans="1:51" s="26" customFormat="1" ht="18" customHeight="1" x14ac:dyDescent="0.3">
      <c r="A36" s="79" t="s">
        <v>157</v>
      </c>
      <c r="B36" s="75"/>
      <c r="C36" s="75"/>
      <c r="D36" s="75"/>
      <c r="E36" s="76"/>
      <c r="F36" s="73"/>
      <c r="G36" s="75"/>
      <c r="H36" s="75"/>
      <c r="I36" s="75"/>
      <c r="J36" s="76"/>
      <c r="K36" s="73"/>
      <c r="L36" s="75"/>
      <c r="M36" s="75"/>
      <c r="N36" s="75"/>
      <c r="O36" s="76"/>
      <c r="P36" s="73"/>
      <c r="Q36" s="66">
        <v>5</v>
      </c>
      <c r="R36" s="65">
        <v>2</v>
      </c>
      <c r="S36" s="65">
        <f>SUM(Q36:R36)</f>
        <v>7</v>
      </c>
      <c r="T36" s="33">
        <f t="shared" si="6"/>
        <v>0.7142857142857143</v>
      </c>
      <c r="U36" s="73">
        <f t="shared" si="17"/>
        <v>0.2857142857142857</v>
      </c>
      <c r="V36" s="66">
        <v>3</v>
      </c>
      <c r="W36" s="65">
        <v>1</v>
      </c>
      <c r="X36" s="65">
        <f>SUM(V36:W36)</f>
        <v>4</v>
      </c>
      <c r="Y36" s="33">
        <f t="shared" si="7"/>
        <v>0.75</v>
      </c>
      <c r="Z36" s="73">
        <f t="shared" si="18"/>
        <v>0.25</v>
      </c>
      <c r="AA36" s="66">
        <v>7</v>
      </c>
      <c r="AB36" s="65">
        <v>2</v>
      </c>
      <c r="AC36" s="65">
        <f>SUM(AA36:AB36)</f>
        <v>9</v>
      </c>
      <c r="AD36" s="33">
        <f t="shared" si="8"/>
        <v>0.77777777777777779</v>
      </c>
      <c r="AE36" s="73">
        <f t="shared" si="19"/>
        <v>0.22222222222222221</v>
      </c>
      <c r="AF36" s="66">
        <v>6</v>
      </c>
      <c r="AG36" s="65">
        <v>2</v>
      </c>
      <c r="AH36" s="65">
        <f>SUM(AF36:AG36)</f>
        <v>8</v>
      </c>
      <c r="AI36" s="33">
        <f t="shared" si="9"/>
        <v>0.75</v>
      </c>
      <c r="AJ36" s="73">
        <f t="shared" si="20"/>
        <v>0.25</v>
      </c>
      <c r="AK36" s="66">
        <v>8</v>
      </c>
      <c r="AL36" s="65">
        <v>6</v>
      </c>
      <c r="AM36" s="65">
        <f>SUM(AK36:AL36)</f>
        <v>14</v>
      </c>
      <c r="AN36" s="33">
        <f t="shared" si="10"/>
        <v>0.5714285714285714</v>
      </c>
      <c r="AO36" s="73">
        <f t="shared" si="21"/>
        <v>0.42857142857142855</v>
      </c>
      <c r="AP36" s="128">
        <v>15</v>
      </c>
      <c r="AQ36" s="128">
        <v>7</v>
      </c>
      <c r="AR36" s="66">
        <f t="shared" si="11"/>
        <v>22</v>
      </c>
      <c r="AS36" s="33">
        <f t="shared" si="12"/>
        <v>0.68181818181818177</v>
      </c>
      <c r="AT36" s="73">
        <f t="shared" si="22"/>
        <v>0.31818181818181818</v>
      </c>
      <c r="AU36" s="128">
        <v>19</v>
      </c>
      <c r="AV36" s="128">
        <v>5</v>
      </c>
      <c r="AW36" s="66">
        <v>24</v>
      </c>
      <c r="AX36" s="33">
        <f t="shared" si="13"/>
        <v>0.79166666666666663</v>
      </c>
      <c r="AY36" s="73">
        <f t="shared" si="23"/>
        <v>0.20833333333333334</v>
      </c>
    </row>
    <row r="37" spans="1:51" s="26" customFormat="1" ht="18" customHeight="1" x14ac:dyDescent="0.3">
      <c r="A37" s="79" t="s">
        <v>158</v>
      </c>
      <c r="B37" s="75"/>
      <c r="C37" s="75"/>
      <c r="D37" s="75"/>
      <c r="E37" s="76"/>
      <c r="F37" s="73"/>
      <c r="G37" s="75"/>
      <c r="H37" s="75"/>
      <c r="I37" s="75"/>
      <c r="J37" s="76"/>
      <c r="K37" s="73"/>
      <c r="L37" s="75"/>
      <c r="M37" s="75"/>
      <c r="N37" s="75"/>
      <c r="O37" s="76"/>
      <c r="P37" s="73"/>
      <c r="Q37" s="66">
        <v>4</v>
      </c>
      <c r="R37" s="65">
        <v>7</v>
      </c>
      <c r="S37" s="65">
        <f>SUM(Q37:R37)</f>
        <v>11</v>
      </c>
      <c r="T37" s="33">
        <f t="shared" si="6"/>
        <v>0.36363636363636365</v>
      </c>
      <c r="U37" s="73">
        <f t="shared" si="17"/>
        <v>0.63636363636363635</v>
      </c>
      <c r="V37" s="66">
        <v>2</v>
      </c>
      <c r="W37" s="65">
        <v>3</v>
      </c>
      <c r="X37" s="65">
        <f>SUM(V37:W37)</f>
        <v>5</v>
      </c>
      <c r="Y37" s="33">
        <f t="shared" si="7"/>
        <v>0.4</v>
      </c>
      <c r="Z37" s="73">
        <f t="shared" si="18"/>
        <v>0.6</v>
      </c>
      <c r="AA37" s="66">
        <v>4</v>
      </c>
      <c r="AB37" s="65">
        <v>3</v>
      </c>
      <c r="AC37" s="65">
        <f>SUM(AA37:AB37)</f>
        <v>7</v>
      </c>
      <c r="AD37" s="33">
        <f t="shared" si="8"/>
        <v>0.5714285714285714</v>
      </c>
      <c r="AE37" s="73">
        <f t="shared" si="19"/>
        <v>0.42857142857142855</v>
      </c>
      <c r="AF37" s="66">
        <v>1</v>
      </c>
      <c r="AG37" s="65">
        <v>2</v>
      </c>
      <c r="AH37" s="65">
        <f>SUM(AF37:AG37)</f>
        <v>3</v>
      </c>
      <c r="AI37" s="33">
        <f t="shared" si="9"/>
        <v>0.33333333333333331</v>
      </c>
      <c r="AJ37" s="73">
        <f t="shared" si="20"/>
        <v>0.66666666666666663</v>
      </c>
      <c r="AK37" s="66">
        <v>1</v>
      </c>
      <c r="AL37" s="65">
        <v>1</v>
      </c>
      <c r="AM37" s="65">
        <f>SUM(AK37:AL37)</f>
        <v>2</v>
      </c>
      <c r="AN37" s="33">
        <f t="shared" si="10"/>
        <v>0.5</v>
      </c>
      <c r="AO37" s="73">
        <f t="shared" si="21"/>
        <v>0.5</v>
      </c>
      <c r="AP37" s="128">
        <v>1</v>
      </c>
      <c r="AQ37" s="128">
        <v>1</v>
      </c>
      <c r="AR37" s="66">
        <f t="shared" si="11"/>
        <v>2</v>
      </c>
      <c r="AS37" s="33">
        <f t="shared" si="12"/>
        <v>0.5</v>
      </c>
      <c r="AT37" s="73">
        <f t="shared" si="22"/>
        <v>0.5</v>
      </c>
      <c r="AU37" s="128">
        <v>0</v>
      </c>
      <c r="AV37" s="128">
        <v>2</v>
      </c>
      <c r="AW37" s="66">
        <v>2</v>
      </c>
      <c r="AX37" s="33">
        <f t="shared" si="13"/>
        <v>0</v>
      </c>
      <c r="AY37" s="73">
        <f t="shared" si="23"/>
        <v>1</v>
      </c>
    </row>
    <row r="38" spans="1:51" s="26" customFormat="1" ht="18" customHeight="1" x14ac:dyDescent="0.3">
      <c r="A38" s="79" t="s">
        <v>159</v>
      </c>
      <c r="B38" s="75"/>
      <c r="C38" s="75"/>
      <c r="D38" s="75"/>
      <c r="E38" s="76"/>
      <c r="F38" s="73"/>
      <c r="G38" s="75"/>
      <c r="H38" s="75"/>
      <c r="I38" s="75"/>
      <c r="J38" s="76"/>
      <c r="K38" s="73"/>
      <c r="L38" s="75"/>
      <c r="M38" s="75"/>
      <c r="N38" s="75"/>
      <c r="O38" s="76"/>
      <c r="P38" s="73"/>
      <c r="Q38" s="66">
        <v>57</v>
      </c>
      <c r="R38" s="65">
        <v>37</v>
      </c>
      <c r="S38" s="65">
        <f>SUM(Q38:R38)</f>
        <v>94</v>
      </c>
      <c r="T38" s="33">
        <f t="shared" si="6"/>
        <v>0.6063829787234043</v>
      </c>
      <c r="U38" s="73">
        <f t="shared" si="17"/>
        <v>0.39361702127659576</v>
      </c>
      <c r="V38" s="66">
        <v>57</v>
      </c>
      <c r="W38" s="65">
        <v>39</v>
      </c>
      <c r="X38" s="65">
        <f>SUM(V38:W38)</f>
        <v>96</v>
      </c>
      <c r="Y38" s="33">
        <f t="shared" si="7"/>
        <v>0.59375</v>
      </c>
      <c r="Z38" s="73">
        <f t="shared" si="18"/>
        <v>0.40625</v>
      </c>
      <c r="AA38" s="66">
        <v>53</v>
      </c>
      <c r="AB38" s="65">
        <v>36</v>
      </c>
      <c r="AC38" s="65">
        <f>SUM(AA38:AB38)</f>
        <v>89</v>
      </c>
      <c r="AD38" s="33">
        <f t="shared" si="8"/>
        <v>0.5955056179775281</v>
      </c>
      <c r="AE38" s="73">
        <f t="shared" si="19"/>
        <v>0.4044943820224719</v>
      </c>
      <c r="AF38" s="66">
        <v>57</v>
      </c>
      <c r="AG38" s="65">
        <v>39</v>
      </c>
      <c r="AH38" s="65">
        <f>SUM(AF38:AG38)</f>
        <v>96</v>
      </c>
      <c r="AI38" s="33">
        <f t="shared" si="9"/>
        <v>0.59375</v>
      </c>
      <c r="AJ38" s="73">
        <f t="shared" si="20"/>
        <v>0.40625</v>
      </c>
      <c r="AK38" s="66">
        <v>62</v>
      </c>
      <c r="AL38" s="65">
        <v>46</v>
      </c>
      <c r="AM38" s="65">
        <f>SUM(AK38:AL38)</f>
        <v>108</v>
      </c>
      <c r="AN38" s="33">
        <f t="shared" si="10"/>
        <v>0.57407407407407407</v>
      </c>
      <c r="AO38" s="73">
        <f t="shared" si="21"/>
        <v>0.42592592592592593</v>
      </c>
      <c r="AP38" s="128">
        <v>68</v>
      </c>
      <c r="AQ38" s="128">
        <v>53</v>
      </c>
      <c r="AR38" s="66">
        <f t="shared" si="11"/>
        <v>121</v>
      </c>
      <c r="AS38" s="33">
        <f t="shared" si="12"/>
        <v>0.56198347107438018</v>
      </c>
      <c r="AT38" s="73">
        <f t="shared" si="22"/>
        <v>0.43801652892561982</v>
      </c>
      <c r="AU38" s="128">
        <v>63</v>
      </c>
      <c r="AV38" s="128">
        <v>50</v>
      </c>
      <c r="AW38" s="66">
        <v>113</v>
      </c>
      <c r="AX38" s="33">
        <f t="shared" si="13"/>
        <v>0.55752212389380529</v>
      </c>
      <c r="AY38" s="73">
        <f t="shared" si="23"/>
        <v>0.44247787610619471</v>
      </c>
    </row>
    <row r="39" spans="1:51" s="35" customFormat="1" ht="18" customHeight="1" x14ac:dyDescent="0.3">
      <c r="A39" s="79" t="s">
        <v>160</v>
      </c>
      <c r="B39" s="75"/>
      <c r="C39" s="75"/>
      <c r="D39" s="75"/>
      <c r="E39" s="76"/>
      <c r="F39" s="73"/>
      <c r="G39" s="75"/>
      <c r="H39" s="75"/>
      <c r="I39" s="75"/>
      <c r="J39" s="76"/>
      <c r="K39" s="73"/>
      <c r="L39" s="75"/>
      <c r="M39" s="75"/>
      <c r="N39" s="75"/>
      <c r="O39" s="76"/>
      <c r="P39" s="73"/>
      <c r="Q39" s="66">
        <v>66</v>
      </c>
      <c r="R39" s="65">
        <v>46</v>
      </c>
      <c r="S39" s="65">
        <f>Q39+R39</f>
        <v>112</v>
      </c>
      <c r="T39" s="56">
        <f t="shared" si="6"/>
        <v>0.5892857142857143</v>
      </c>
      <c r="U39" s="73">
        <f t="shared" si="17"/>
        <v>0.4107142857142857</v>
      </c>
      <c r="V39" s="66">
        <v>62</v>
      </c>
      <c r="W39" s="65">
        <v>43</v>
      </c>
      <c r="X39" s="65">
        <v>105</v>
      </c>
      <c r="Y39" s="56">
        <f t="shared" si="7"/>
        <v>0.59047619047619049</v>
      </c>
      <c r="Z39" s="73">
        <f t="shared" si="18"/>
        <v>0.40952380952380951</v>
      </c>
      <c r="AA39" s="66">
        <v>64</v>
      </c>
      <c r="AB39" s="65">
        <v>41</v>
      </c>
      <c r="AC39" s="65">
        <v>105</v>
      </c>
      <c r="AD39" s="56">
        <f t="shared" si="8"/>
        <v>0.60952380952380958</v>
      </c>
      <c r="AE39" s="73">
        <f t="shared" si="19"/>
        <v>0.39047619047619048</v>
      </c>
      <c r="AF39" s="66">
        <v>64</v>
      </c>
      <c r="AG39" s="65">
        <v>43</v>
      </c>
      <c r="AH39" s="65">
        <v>107</v>
      </c>
      <c r="AI39" s="56">
        <f t="shared" si="9"/>
        <v>0.59813084112149528</v>
      </c>
      <c r="AJ39" s="73">
        <f t="shared" si="20"/>
        <v>0.40186915887850466</v>
      </c>
      <c r="AK39" s="66">
        <v>71</v>
      </c>
      <c r="AL39" s="65">
        <v>53</v>
      </c>
      <c r="AM39" s="65">
        <v>124</v>
      </c>
      <c r="AN39" s="56">
        <f t="shared" si="10"/>
        <v>0.57258064516129037</v>
      </c>
      <c r="AO39" s="73">
        <f t="shared" si="21"/>
        <v>0.42741935483870969</v>
      </c>
      <c r="AP39" s="128">
        <v>84</v>
      </c>
      <c r="AQ39" s="128">
        <v>61</v>
      </c>
      <c r="AR39" s="66">
        <f t="shared" si="11"/>
        <v>145</v>
      </c>
      <c r="AS39" s="56">
        <f t="shared" si="12"/>
        <v>0.57931034482758625</v>
      </c>
      <c r="AT39" s="73">
        <f t="shared" si="22"/>
        <v>0.4206896551724138</v>
      </c>
      <c r="AU39" s="128">
        <v>82</v>
      </c>
      <c r="AV39" s="128">
        <v>57</v>
      </c>
      <c r="AW39" s="66">
        <v>139</v>
      </c>
      <c r="AX39" s="56">
        <f t="shared" si="13"/>
        <v>0.58992805755395683</v>
      </c>
      <c r="AY39" s="73">
        <f t="shared" si="23"/>
        <v>0.41007194244604317</v>
      </c>
    </row>
    <row r="40" spans="1:51" ht="18" customHeight="1" x14ac:dyDescent="0.3">
      <c r="A40" s="79" t="s">
        <v>161</v>
      </c>
      <c r="B40" s="74">
        <f t="shared" ref="B40:D43" si="24">SUM(B4+B8+B12+B16+B20+B24+B28)</f>
        <v>1707</v>
      </c>
      <c r="C40" s="74">
        <f t="shared" si="24"/>
        <v>1366</v>
      </c>
      <c r="D40" s="74">
        <f t="shared" si="24"/>
        <v>3073</v>
      </c>
      <c r="E40" s="77">
        <f>B40/D40</f>
        <v>0.55548324113244385</v>
      </c>
      <c r="F40" s="73">
        <f>C40/D40</f>
        <v>0.44451675886755615</v>
      </c>
      <c r="G40" s="74">
        <f t="shared" ref="G40:I43" si="25">SUM(G4+G8+G12+G16+G20+G24+G28)</f>
        <v>1696</v>
      </c>
      <c r="H40" s="74">
        <f t="shared" si="25"/>
        <v>1353</v>
      </c>
      <c r="I40" s="74">
        <f t="shared" si="25"/>
        <v>3049</v>
      </c>
      <c r="J40" s="77">
        <f>G40/I40</f>
        <v>0.55624795014758932</v>
      </c>
      <c r="K40" s="73">
        <f>H40/I40</f>
        <v>0.44375204985241062</v>
      </c>
      <c r="L40" s="74">
        <f t="shared" ref="L40:N42" si="26">SUM(L4+L8+L12+L16+L20+L24+L28)</f>
        <v>1704</v>
      </c>
      <c r="M40" s="74">
        <f t="shared" si="26"/>
        <v>1335</v>
      </c>
      <c r="N40" s="74">
        <f t="shared" si="26"/>
        <v>3039</v>
      </c>
      <c r="O40" s="77">
        <f>L40/N40</f>
        <v>0.56071076011845999</v>
      </c>
      <c r="P40" s="73">
        <f>M40/N40</f>
        <v>0.43928923988154001</v>
      </c>
      <c r="Q40" s="74">
        <v>1788</v>
      </c>
      <c r="R40" s="78">
        <v>1358</v>
      </c>
      <c r="S40" s="78">
        <f>SUM(Q40:R40)</f>
        <v>3146</v>
      </c>
      <c r="T40" s="77">
        <f t="shared" si="6"/>
        <v>0.56834075015893193</v>
      </c>
      <c r="U40" s="73">
        <f>R40/S40</f>
        <v>0.43165924984106802</v>
      </c>
      <c r="V40" s="74">
        <v>1836</v>
      </c>
      <c r="W40" s="78">
        <v>1410</v>
      </c>
      <c r="X40" s="78">
        <f>SUM(V40:W40)</f>
        <v>3246</v>
      </c>
      <c r="Y40" s="77">
        <f t="shared" si="7"/>
        <v>0.56561922365988915</v>
      </c>
      <c r="Z40" s="73">
        <f>W40/X40</f>
        <v>0.43438077634011091</v>
      </c>
      <c r="AA40" s="74">
        <v>1851</v>
      </c>
      <c r="AB40" s="78">
        <v>1357</v>
      </c>
      <c r="AC40" s="78">
        <f>SUM(AA40:AB40)</f>
        <v>3208</v>
      </c>
      <c r="AD40" s="77">
        <f t="shared" si="8"/>
        <v>0.57699501246882789</v>
      </c>
      <c r="AE40" s="73">
        <f>AB40/AC40</f>
        <v>0.42300498753117205</v>
      </c>
      <c r="AF40" s="74">
        <v>1888</v>
      </c>
      <c r="AG40" s="78">
        <v>1344</v>
      </c>
      <c r="AH40" s="78">
        <f>SUM(AF40:AG40)</f>
        <v>3232</v>
      </c>
      <c r="AI40" s="77">
        <f t="shared" si="9"/>
        <v>0.58415841584158412</v>
      </c>
      <c r="AJ40" s="73">
        <f>AG40/AH40</f>
        <v>0.41584158415841582</v>
      </c>
      <c r="AK40" s="74">
        <v>1888</v>
      </c>
      <c r="AL40" s="78">
        <v>1312</v>
      </c>
      <c r="AM40" s="78">
        <v>3200</v>
      </c>
      <c r="AN40" s="77">
        <f t="shared" si="10"/>
        <v>0.59</v>
      </c>
      <c r="AO40" s="73">
        <f>AL40/AM40</f>
        <v>0.41</v>
      </c>
      <c r="AP40" s="74">
        <v>1782</v>
      </c>
      <c r="AQ40" s="74">
        <v>1217</v>
      </c>
      <c r="AR40" s="74">
        <f t="shared" si="11"/>
        <v>2999</v>
      </c>
      <c r="AS40" s="77">
        <f t="shared" si="12"/>
        <v>0.59419806602200731</v>
      </c>
      <c r="AT40" s="73">
        <f>AQ40/AR40</f>
        <v>0.40580193397799269</v>
      </c>
      <c r="AU40" s="74">
        <v>1789</v>
      </c>
      <c r="AV40" s="74">
        <v>1180</v>
      </c>
      <c r="AW40" s="74">
        <v>2969</v>
      </c>
      <c r="AX40" s="77">
        <f t="shared" si="13"/>
        <v>0.6025597844392051</v>
      </c>
      <c r="AY40" s="73">
        <f>AV40/AW40</f>
        <v>0.3974402155607949</v>
      </c>
    </row>
    <row r="41" spans="1:51" ht="18" customHeight="1" x14ac:dyDescent="0.3">
      <c r="A41" s="79" t="s">
        <v>162</v>
      </c>
      <c r="B41" s="74">
        <f t="shared" si="24"/>
        <v>662</v>
      </c>
      <c r="C41" s="74">
        <f t="shared" si="24"/>
        <v>709</v>
      </c>
      <c r="D41" s="74">
        <f t="shared" si="24"/>
        <v>1371</v>
      </c>
      <c r="E41" s="77">
        <f>B41/D41</f>
        <v>0.48285922684172139</v>
      </c>
      <c r="F41" s="73">
        <f>C41/D41</f>
        <v>0.51714077315827867</v>
      </c>
      <c r="G41" s="74">
        <f t="shared" si="25"/>
        <v>636</v>
      </c>
      <c r="H41" s="74">
        <f t="shared" si="25"/>
        <v>691</v>
      </c>
      <c r="I41" s="74">
        <f t="shared" si="25"/>
        <v>1327</v>
      </c>
      <c r="J41" s="77">
        <f>G41/I41</f>
        <v>0.47927656367746796</v>
      </c>
      <c r="K41" s="73">
        <f>H41/I41</f>
        <v>0.52072343632253204</v>
      </c>
      <c r="L41" s="74">
        <f t="shared" si="26"/>
        <v>672</v>
      </c>
      <c r="M41" s="74">
        <f t="shared" si="26"/>
        <v>695</v>
      </c>
      <c r="N41" s="74">
        <f t="shared" si="26"/>
        <v>1367</v>
      </c>
      <c r="O41" s="77">
        <f>L41/N41</f>
        <v>0.49158741770299924</v>
      </c>
      <c r="P41" s="73">
        <f>M41/N41</f>
        <v>0.5084125822970007</v>
      </c>
      <c r="Q41" s="66">
        <v>690</v>
      </c>
      <c r="R41" s="65">
        <v>706</v>
      </c>
      <c r="S41" s="65">
        <f>SUM(Q41:R41)</f>
        <v>1396</v>
      </c>
      <c r="T41" s="77">
        <f t="shared" si="6"/>
        <v>0.49426934097421205</v>
      </c>
      <c r="U41" s="73">
        <f>R41/S41</f>
        <v>0.50573065902578795</v>
      </c>
      <c r="V41" s="66">
        <v>733</v>
      </c>
      <c r="W41" s="65">
        <v>744</v>
      </c>
      <c r="X41" s="65">
        <f>SUM(V41:W41)</f>
        <v>1477</v>
      </c>
      <c r="Y41" s="77">
        <f t="shared" si="7"/>
        <v>0.49627623561272849</v>
      </c>
      <c r="Z41" s="73">
        <f>W41/X41</f>
        <v>0.50372376438727151</v>
      </c>
      <c r="AA41" s="66">
        <v>727</v>
      </c>
      <c r="AB41" s="65">
        <v>734</v>
      </c>
      <c r="AC41" s="65">
        <f>SUM(AA41:AB41)</f>
        <v>1461</v>
      </c>
      <c r="AD41" s="77">
        <f t="shared" si="8"/>
        <v>0.49760438056125939</v>
      </c>
      <c r="AE41" s="73">
        <f>AB41/AC41</f>
        <v>0.50239561943874056</v>
      </c>
      <c r="AF41" s="66">
        <v>689</v>
      </c>
      <c r="AG41" s="65">
        <v>713</v>
      </c>
      <c r="AH41" s="65">
        <f>SUM(AF41:AG41)</f>
        <v>1402</v>
      </c>
      <c r="AI41" s="77">
        <f t="shared" si="9"/>
        <v>0.49144079885877318</v>
      </c>
      <c r="AJ41" s="73">
        <f>AG41/AH41</f>
        <v>0.50855920114122677</v>
      </c>
      <c r="AK41" s="66">
        <v>699</v>
      </c>
      <c r="AL41" s="65">
        <v>723</v>
      </c>
      <c r="AM41" s="65">
        <v>1422</v>
      </c>
      <c r="AN41" s="77">
        <f t="shared" si="10"/>
        <v>0.49156118143459915</v>
      </c>
      <c r="AO41" s="73">
        <f>AL41/AM41</f>
        <v>0.50843881856540085</v>
      </c>
      <c r="AP41" s="74">
        <v>744</v>
      </c>
      <c r="AQ41" s="74">
        <v>754</v>
      </c>
      <c r="AR41" s="74">
        <f t="shared" si="11"/>
        <v>1498</v>
      </c>
      <c r="AS41" s="77">
        <f t="shared" si="12"/>
        <v>0.49666221628838453</v>
      </c>
      <c r="AT41" s="73">
        <f>AQ41/AR41</f>
        <v>0.50333778371161553</v>
      </c>
      <c r="AU41" s="74">
        <v>763</v>
      </c>
      <c r="AV41" s="74">
        <v>723</v>
      </c>
      <c r="AW41" s="74">
        <v>1486</v>
      </c>
      <c r="AX41" s="77">
        <f t="shared" si="13"/>
        <v>0.51345895020188426</v>
      </c>
      <c r="AY41" s="73">
        <f>AV41/AW41</f>
        <v>0.48654104979811574</v>
      </c>
    </row>
    <row r="42" spans="1:51" ht="18" customHeight="1" x14ac:dyDescent="0.3">
      <c r="A42" s="79" t="s">
        <v>163</v>
      </c>
      <c r="B42" s="74">
        <f t="shared" si="24"/>
        <v>575</v>
      </c>
      <c r="C42" s="74">
        <f t="shared" si="24"/>
        <v>530</v>
      </c>
      <c r="D42" s="74">
        <f t="shared" si="24"/>
        <v>1105</v>
      </c>
      <c r="E42" s="77">
        <f>B42/D42</f>
        <v>0.52036199095022628</v>
      </c>
      <c r="F42" s="73">
        <f>C42/D42</f>
        <v>0.47963800904977377</v>
      </c>
      <c r="G42" s="74">
        <f t="shared" si="25"/>
        <v>484</v>
      </c>
      <c r="H42" s="74">
        <f t="shared" si="25"/>
        <v>508</v>
      </c>
      <c r="I42" s="74">
        <f t="shared" si="25"/>
        <v>992</v>
      </c>
      <c r="J42" s="77">
        <f>G42/I42</f>
        <v>0.48790322580645162</v>
      </c>
      <c r="K42" s="73">
        <f>H42/I42</f>
        <v>0.51209677419354838</v>
      </c>
      <c r="L42" s="74">
        <f t="shared" si="26"/>
        <v>523</v>
      </c>
      <c r="M42" s="74">
        <f t="shared" si="26"/>
        <v>491</v>
      </c>
      <c r="N42" s="74">
        <f t="shared" si="26"/>
        <v>1014</v>
      </c>
      <c r="O42" s="77">
        <f>L42/N42</f>
        <v>0.51577909270216959</v>
      </c>
      <c r="P42" s="73">
        <f>M42/N42</f>
        <v>0.48422090729783035</v>
      </c>
      <c r="Q42" s="66">
        <v>575</v>
      </c>
      <c r="R42" s="65">
        <v>525</v>
      </c>
      <c r="S42" s="65">
        <f>SUM(Q42:R42)</f>
        <v>1100</v>
      </c>
      <c r="T42" s="77">
        <f t="shared" si="6"/>
        <v>0.52272727272727271</v>
      </c>
      <c r="U42" s="73">
        <f>R42/S42</f>
        <v>0.47727272727272729</v>
      </c>
      <c r="V42" s="66">
        <v>619</v>
      </c>
      <c r="W42" s="65">
        <v>546</v>
      </c>
      <c r="X42" s="65">
        <f>SUM(V42:W42)</f>
        <v>1165</v>
      </c>
      <c r="Y42" s="77">
        <f t="shared" si="7"/>
        <v>0.53133047210300433</v>
      </c>
      <c r="Z42" s="73">
        <f>W42/X42</f>
        <v>0.46866952789699573</v>
      </c>
      <c r="AA42" s="66">
        <v>618</v>
      </c>
      <c r="AB42" s="65">
        <v>562</v>
      </c>
      <c r="AC42" s="65">
        <f>SUM(AA42:AB42)</f>
        <v>1180</v>
      </c>
      <c r="AD42" s="77">
        <f t="shared" si="8"/>
        <v>0.52372881355932199</v>
      </c>
      <c r="AE42" s="73">
        <f>AB42/AC42</f>
        <v>0.47627118644067795</v>
      </c>
      <c r="AF42" s="66">
        <v>630</v>
      </c>
      <c r="AG42" s="65">
        <v>572</v>
      </c>
      <c r="AH42" s="65">
        <f>SUM(AF42:AG42)</f>
        <v>1202</v>
      </c>
      <c r="AI42" s="77">
        <f t="shared" si="9"/>
        <v>0.52412645590682194</v>
      </c>
      <c r="AJ42" s="73">
        <f>AG42/AH42</f>
        <v>0.47587354409317806</v>
      </c>
      <c r="AK42" s="66">
        <v>662</v>
      </c>
      <c r="AL42" s="65">
        <v>586</v>
      </c>
      <c r="AM42" s="65">
        <f>SUM(AK42:AL42)</f>
        <v>1248</v>
      </c>
      <c r="AN42" s="77">
        <f t="shared" si="10"/>
        <v>0.53044871794871795</v>
      </c>
      <c r="AO42" s="73">
        <f>AL42/AM42</f>
        <v>0.46955128205128205</v>
      </c>
      <c r="AP42" s="74">
        <v>803</v>
      </c>
      <c r="AQ42" s="74">
        <v>730</v>
      </c>
      <c r="AR42" s="74">
        <f t="shared" si="11"/>
        <v>1533</v>
      </c>
      <c r="AS42" s="77">
        <f t="shared" si="12"/>
        <v>0.52380952380952384</v>
      </c>
      <c r="AT42" s="73">
        <f>AQ42/AR42</f>
        <v>0.47619047619047616</v>
      </c>
      <c r="AU42" s="74">
        <v>852</v>
      </c>
      <c r="AV42" s="74">
        <v>723</v>
      </c>
      <c r="AW42" s="74">
        <v>1575</v>
      </c>
      <c r="AX42" s="77">
        <f t="shared" si="13"/>
        <v>0.54095238095238096</v>
      </c>
      <c r="AY42" s="73">
        <f>AV42/AW42</f>
        <v>0.45904761904761904</v>
      </c>
    </row>
    <row r="43" spans="1:51" s="25" customFormat="1" ht="18" customHeight="1" x14ac:dyDescent="0.3">
      <c r="A43" s="79" t="s">
        <v>133</v>
      </c>
      <c r="B43" s="74">
        <f t="shared" si="24"/>
        <v>2944</v>
      </c>
      <c r="C43" s="74">
        <f t="shared" si="24"/>
        <v>2605</v>
      </c>
      <c r="D43" s="74">
        <f t="shared" si="24"/>
        <v>5549</v>
      </c>
      <c r="E43" s="85">
        <f>B43/D43</f>
        <v>0.53054604433231212</v>
      </c>
      <c r="F43" s="73">
        <f>C43/D43</f>
        <v>0.46945395566768788</v>
      </c>
      <c r="G43" s="74">
        <f t="shared" si="25"/>
        <v>2816</v>
      </c>
      <c r="H43" s="74">
        <f t="shared" si="25"/>
        <v>2552</v>
      </c>
      <c r="I43" s="74">
        <f t="shared" si="25"/>
        <v>5368</v>
      </c>
      <c r="J43" s="85">
        <f>G43/I43</f>
        <v>0.52459016393442626</v>
      </c>
      <c r="K43" s="73">
        <f>H43/I43</f>
        <v>0.47540983606557374</v>
      </c>
      <c r="L43" s="74">
        <v>2867</v>
      </c>
      <c r="M43" s="74">
        <v>2484</v>
      </c>
      <c r="N43" s="74">
        <v>5351</v>
      </c>
      <c r="O43" s="85">
        <f>L43/N43</f>
        <v>0.53578770323304059</v>
      </c>
      <c r="P43" s="73">
        <f>M43/N43</f>
        <v>0.46421229676695946</v>
      </c>
      <c r="Q43" s="66">
        <v>3036</v>
      </c>
      <c r="R43" s="65">
        <v>2576</v>
      </c>
      <c r="S43" s="65">
        <f>Q43+R43</f>
        <v>5612</v>
      </c>
      <c r="T43" s="85">
        <f t="shared" si="6"/>
        <v>0.54098360655737709</v>
      </c>
      <c r="U43" s="73">
        <f>R43/S43</f>
        <v>0.45901639344262296</v>
      </c>
      <c r="V43" s="66">
        <v>3170</v>
      </c>
      <c r="W43" s="65">
        <v>2691</v>
      </c>
      <c r="X43" s="65">
        <f>V43+W43</f>
        <v>5861</v>
      </c>
      <c r="Y43" s="85">
        <f t="shared" si="7"/>
        <v>0.54086333390206454</v>
      </c>
      <c r="Z43" s="73">
        <f>W43/X43</f>
        <v>0.45913666609793552</v>
      </c>
      <c r="AA43" s="66">
        <v>3182</v>
      </c>
      <c r="AB43" s="65">
        <v>2640</v>
      </c>
      <c r="AC43" s="65">
        <v>5822</v>
      </c>
      <c r="AD43" s="85">
        <f t="shared" si="8"/>
        <v>0.54654757815183785</v>
      </c>
      <c r="AE43" s="73">
        <f>AB43/AC43</f>
        <v>0.45345242184816215</v>
      </c>
      <c r="AF43" s="66">
        <v>3196</v>
      </c>
      <c r="AG43" s="65">
        <v>2617</v>
      </c>
      <c r="AH43" s="65">
        <v>5813</v>
      </c>
      <c r="AI43" s="85">
        <f t="shared" si="9"/>
        <v>0.54980216755547906</v>
      </c>
      <c r="AJ43" s="73">
        <f>AG43/AH43</f>
        <v>0.45019783244452088</v>
      </c>
      <c r="AK43" s="66">
        <v>3238</v>
      </c>
      <c r="AL43" s="65">
        <v>2608</v>
      </c>
      <c r="AM43" s="65">
        <v>5846</v>
      </c>
      <c r="AN43" s="85">
        <f t="shared" si="10"/>
        <v>0.55388299692097165</v>
      </c>
      <c r="AO43" s="73">
        <f>AL43/AM43</f>
        <v>0.44611700307902841</v>
      </c>
      <c r="AP43" s="74">
        <v>3306</v>
      </c>
      <c r="AQ43" s="74">
        <v>2667</v>
      </c>
      <c r="AR43" s="74">
        <f t="shared" si="11"/>
        <v>5973</v>
      </c>
      <c r="AS43" s="85">
        <f t="shared" si="12"/>
        <v>0.55349070818684076</v>
      </c>
      <c r="AT43" s="73">
        <f>AQ43/AR43</f>
        <v>0.44650929181315924</v>
      </c>
      <c r="AU43" s="74">
        <v>3371</v>
      </c>
      <c r="AV43" s="74">
        <v>2604</v>
      </c>
      <c r="AW43" s="74">
        <v>5975</v>
      </c>
      <c r="AX43" s="85">
        <f t="shared" si="13"/>
        <v>0.56418410041841005</v>
      </c>
      <c r="AY43" s="73">
        <f>AV43/AW43</f>
        <v>0.43581589958158995</v>
      </c>
    </row>
    <row r="45" spans="1:51" s="27" customFormat="1" ht="14.5" x14ac:dyDescent="0.35">
      <c r="A45" s="40" t="s">
        <v>8</v>
      </c>
      <c r="L45" s="29"/>
      <c r="M45" s="29"/>
      <c r="N45" s="29"/>
      <c r="Q45" s="28"/>
      <c r="R45" s="28"/>
      <c r="S45" s="28"/>
      <c r="V45" s="28"/>
      <c r="W45" s="28"/>
      <c r="X45" s="28"/>
      <c r="AA45" s="28"/>
      <c r="AB45" s="28"/>
      <c r="AC45" s="28"/>
      <c r="AF45" s="28"/>
      <c r="AG45" s="28"/>
      <c r="AH45" s="28"/>
    </row>
    <row r="46" spans="1:51" s="27" customFormat="1" ht="14.5" x14ac:dyDescent="0.35">
      <c r="A46" s="27" t="s">
        <v>26</v>
      </c>
      <c r="L46" s="29"/>
      <c r="M46" s="29"/>
      <c r="N46" s="29"/>
      <c r="Q46" s="8"/>
      <c r="R46" s="8"/>
      <c r="S46" s="8"/>
      <c r="V46" s="8"/>
      <c r="W46" s="8"/>
      <c r="X46" s="8"/>
      <c r="AA46" s="8"/>
      <c r="AB46" s="8"/>
      <c r="AC46" s="8"/>
      <c r="AF46" s="8"/>
      <c r="AG46" s="8"/>
      <c r="AH46" s="8"/>
      <c r="AK46" s="8"/>
      <c r="AL46" s="8"/>
      <c r="AM46" s="8"/>
    </row>
    <row r="47" spans="1:51" s="27" customFormat="1" ht="14.5" x14ac:dyDescent="0.35">
      <c r="A47" s="27" t="s">
        <v>29</v>
      </c>
      <c r="L47" s="29"/>
      <c r="M47" s="29"/>
      <c r="N47" s="29"/>
      <c r="Q47" s="8"/>
      <c r="R47" s="8"/>
      <c r="S47" s="8"/>
      <c r="V47" s="8"/>
      <c r="W47" s="8"/>
      <c r="X47" s="8"/>
      <c r="AA47" s="8"/>
      <c r="AB47" s="8"/>
      <c r="AC47" s="8"/>
      <c r="AF47" s="8"/>
      <c r="AG47" s="8"/>
      <c r="AH47" s="8"/>
      <c r="AK47" s="8"/>
      <c r="AL47" s="8"/>
      <c r="AM47" s="8"/>
    </row>
    <row r="48" spans="1:51" s="27" customFormat="1" ht="14.5" x14ac:dyDescent="0.35">
      <c r="A48" s="27" t="s">
        <v>28</v>
      </c>
      <c r="L48" s="29"/>
      <c r="M48" s="29"/>
      <c r="N48" s="29"/>
      <c r="Q48" s="8"/>
      <c r="R48" s="8"/>
      <c r="S48" s="8"/>
      <c r="V48" s="8"/>
      <c r="W48" s="8"/>
      <c r="X48" s="8"/>
      <c r="AA48" s="8"/>
      <c r="AB48" s="8"/>
      <c r="AC48" s="8"/>
      <c r="AF48" s="8"/>
      <c r="AG48" s="8"/>
      <c r="AH48" s="8"/>
      <c r="AK48" s="8"/>
      <c r="AL48" s="8"/>
      <c r="AM48" s="8"/>
    </row>
    <row r="49" spans="1:1" ht="14.5" x14ac:dyDescent="0.35">
      <c r="A49" s="27" t="s">
        <v>404</v>
      </c>
    </row>
  </sheetData>
  <phoneticPr fontId="28" type="noConversion"/>
  <pageMargins left="0.75" right="0.75" top="1" bottom="1" header="0.51180555555555496" footer="0.51180555555555496"/>
  <pageSetup paperSize="9" scale="43" firstPageNumber="0" orientation="portrait" r:id="rId1"/>
  <rowBreaks count="1" manualBreakCount="1">
    <brk id="43" max="16383" man="1"/>
  </rowBreaks>
  <ignoredErrors>
    <ignoredError sqref="C11" formulaRange="1"/>
    <ignoredError sqref="AH7:AM43 X7:AC43 S7:S43" formula="1"/>
    <ignoredError sqref="AX32:AY33" evalError="1"/>
  </ignoredErrors>
  <tableParts count="1">
    <tablePart r:id="rId2"/>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BB49"/>
  <sheetViews>
    <sheetView zoomScaleNormal="100" zoomScalePageLayoutView="115" workbookViewId="0">
      <selection sqref="A1:AI49"/>
    </sheetView>
  </sheetViews>
  <sheetFormatPr baseColWidth="10" defaultColWidth="8.83203125" defaultRowHeight="13" x14ac:dyDescent="0.3"/>
  <cols>
    <col min="1" max="4" width="12.58203125" style="15" customWidth="1"/>
    <col min="5" max="5" width="13.33203125" style="15" customWidth="1"/>
    <col min="6" max="6" width="13.75" style="15" customWidth="1"/>
    <col min="7" max="9" width="12.58203125" style="15" customWidth="1"/>
    <col min="10" max="10" width="13.33203125" style="15" customWidth="1"/>
    <col min="11" max="11" width="13.75" style="15" customWidth="1"/>
    <col min="12" max="14" width="12.58203125" style="15" customWidth="1"/>
    <col min="15" max="15" width="13.33203125" style="15" customWidth="1"/>
    <col min="16" max="16" width="13.75" style="15" customWidth="1"/>
    <col min="17" max="19" width="12.58203125" style="7" customWidth="1"/>
    <col min="20" max="20" width="13.33203125" style="7" customWidth="1"/>
    <col min="21" max="21" width="13.75" style="15" customWidth="1"/>
    <col min="22" max="24" width="12.58203125" style="7" customWidth="1"/>
    <col min="25" max="25" width="13.33203125" style="7" customWidth="1"/>
    <col min="26" max="26" width="13.75" style="15" customWidth="1"/>
    <col min="27" max="29" width="12.58203125" style="7" customWidth="1"/>
    <col min="30" max="30" width="13.33203125" style="7" customWidth="1"/>
    <col min="31" max="31" width="13.75" style="15" customWidth="1"/>
    <col min="32" max="34" width="12.58203125" style="7" customWidth="1"/>
    <col min="35" max="35" width="13.33203125" style="7" customWidth="1"/>
    <col min="36" max="36" width="13.75" style="15" customWidth="1"/>
    <col min="37" max="39" width="12.58203125" style="7" customWidth="1"/>
    <col min="40" max="40" width="13.33203125" style="7" customWidth="1"/>
    <col min="41" max="41" width="13.75" style="15" customWidth="1"/>
    <col min="42" max="44" width="12.58203125" style="7" customWidth="1"/>
    <col min="45" max="45" width="13.33203125" style="7" customWidth="1"/>
    <col min="46" max="46" width="13.75" style="15" customWidth="1"/>
    <col min="47" max="49" width="12.58203125" style="7" customWidth="1"/>
    <col min="50" max="50" width="13.33203125" style="7" customWidth="1"/>
    <col min="51" max="51" width="13.75" style="15" customWidth="1"/>
    <col min="52" max="1026" width="10.5" style="15" customWidth="1"/>
    <col min="1027" max="16384" width="8.83203125" style="15"/>
  </cols>
  <sheetData>
    <row r="1" spans="1:51" s="11" customFormat="1" ht="30.65" customHeight="1" x14ac:dyDescent="0.35">
      <c r="A1" s="10" t="s">
        <v>410</v>
      </c>
    </row>
    <row r="2" spans="1:51" s="5" customFormat="1" ht="23.5" customHeight="1" x14ac:dyDescent="0.35">
      <c r="A2" s="5" t="s">
        <v>0</v>
      </c>
    </row>
    <row r="3" spans="1:51" ht="18" customHeight="1" x14ac:dyDescent="0.3">
      <c r="A3" s="101" t="s">
        <v>164</v>
      </c>
      <c r="B3" s="12" t="s">
        <v>165</v>
      </c>
      <c r="C3" s="12" t="s">
        <v>166</v>
      </c>
      <c r="D3" s="12" t="s">
        <v>167</v>
      </c>
      <c r="E3" s="102" t="s">
        <v>168</v>
      </c>
      <c r="F3" s="103" t="s">
        <v>169</v>
      </c>
      <c r="G3" s="12" t="s">
        <v>170</v>
      </c>
      <c r="H3" s="12" t="s">
        <v>171</v>
      </c>
      <c r="I3" s="12" t="s">
        <v>172</v>
      </c>
      <c r="J3" s="102" t="s">
        <v>173</v>
      </c>
      <c r="K3" s="103" t="s">
        <v>174</v>
      </c>
      <c r="L3" s="12" t="s">
        <v>175</v>
      </c>
      <c r="M3" s="12" t="s">
        <v>176</v>
      </c>
      <c r="N3" s="12" t="s">
        <v>177</v>
      </c>
      <c r="O3" s="102" t="s">
        <v>178</v>
      </c>
      <c r="P3" s="103" t="s">
        <v>179</v>
      </c>
      <c r="Q3" s="12" t="s">
        <v>180</v>
      </c>
      <c r="R3" s="12" t="s">
        <v>181</v>
      </c>
      <c r="S3" s="12" t="s">
        <v>182</v>
      </c>
      <c r="T3" s="102" t="s">
        <v>183</v>
      </c>
      <c r="U3" s="103" t="s">
        <v>184</v>
      </c>
      <c r="V3" s="12" t="s">
        <v>185</v>
      </c>
      <c r="W3" s="12" t="s">
        <v>186</v>
      </c>
      <c r="X3" s="12" t="s">
        <v>187</v>
      </c>
      <c r="Y3" s="102" t="s">
        <v>188</v>
      </c>
      <c r="Z3" s="103" t="s">
        <v>189</v>
      </c>
      <c r="AA3" s="12" t="s">
        <v>190</v>
      </c>
      <c r="AB3" s="12" t="s">
        <v>191</v>
      </c>
      <c r="AC3" s="12" t="s">
        <v>192</v>
      </c>
      <c r="AD3" s="102" t="s">
        <v>193</v>
      </c>
      <c r="AE3" s="103" t="s">
        <v>194</v>
      </c>
      <c r="AF3" s="12" t="s">
        <v>195</v>
      </c>
      <c r="AG3" s="12" t="s">
        <v>196</v>
      </c>
      <c r="AH3" s="12" t="s">
        <v>197</v>
      </c>
      <c r="AI3" s="102" t="s">
        <v>198</v>
      </c>
      <c r="AJ3" s="103" t="s">
        <v>199</v>
      </c>
      <c r="AK3" s="12" t="s">
        <v>200</v>
      </c>
      <c r="AL3" s="12" t="s">
        <v>201</v>
      </c>
      <c r="AM3" s="12" t="s">
        <v>202</v>
      </c>
      <c r="AN3" s="102" t="s">
        <v>203</v>
      </c>
      <c r="AO3" s="103" t="s">
        <v>204</v>
      </c>
      <c r="AP3" s="12" t="s">
        <v>205</v>
      </c>
      <c r="AQ3" s="12" t="s">
        <v>206</v>
      </c>
      <c r="AR3" s="12" t="s">
        <v>207</v>
      </c>
      <c r="AS3" s="102" t="s">
        <v>208</v>
      </c>
      <c r="AT3" s="103" t="s">
        <v>209</v>
      </c>
      <c r="AU3" s="12" t="s">
        <v>399</v>
      </c>
      <c r="AV3" s="12" t="s">
        <v>400</v>
      </c>
      <c r="AW3" s="12" t="s">
        <v>401</v>
      </c>
      <c r="AX3" s="102" t="s">
        <v>402</v>
      </c>
      <c r="AY3" s="103" t="s">
        <v>403</v>
      </c>
    </row>
    <row r="4" spans="1:51" ht="18" customHeight="1" x14ac:dyDescent="0.3">
      <c r="A4" s="67" t="s">
        <v>210</v>
      </c>
      <c r="B4" s="82">
        <v>16</v>
      </c>
      <c r="C4" s="82">
        <v>21</v>
      </c>
      <c r="D4" s="82">
        <v>37</v>
      </c>
      <c r="E4" s="32">
        <f t="shared" ref="E4:E31" si="0">B4/D4</f>
        <v>0.43243243243243246</v>
      </c>
      <c r="F4" s="95">
        <f>C4/D4</f>
        <v>0.56756756756756754</v>
      </c>
      <c r="G4" s="82">
        <v>21</v>
      </c>
      <c r="H4" s="82">
        <v>19</v>
      </c>
      <c r="I4" s="82">
        <f>SUM(G4:H4)</f>
        <v>40</v>
      </c>
      <c r="J4" s="32">
        <f t="shared" ref="J4:J31" si="1">G4/I4</f>
        <v>0.52500000000000002</v>
      </c>
      <c r="K4" s="95">
        <f>H4/I4</f>
        <v>0.47499999999999998</v>
      </c>
      <c r="L4" s="82">
        <v>16</v>
      </c>
      <c r="M4" s="82">
        <v>20</v>
      </c>
      <c r="N4" s="82">
        <f>SUM(L4:M4)</f>
        <v>36</v>
      </c>
      <c r="O4" s="32">
        <f t="shared" ref="O4:O31" si="2">L4/N4</f>
        <v>0.44444444444444442</v>
      </c>
      <c r="P4" s="95">
        <f>M4/N4</f>
        <v>0.55555555555555558</v>
      </c>
      <c r="Q4" s="82">
        <v>17</v>
      </c>
      <c r="R4" s="82">
        <v>17</v>
      </c>
      <c r="S4" s="82">
        <f>SUM(Q4:R4)</f>
        <v>34</v>
      </c>
      <c r="T4" s="32">
        <f t="shared" ref="T4:T32" si="3">Q4/S4</f>
        <v>0.5</v>
      </c>
      <c r="U4" s="95">
        <f>R4/S4</f>
        <v>0.5</v>
      </c>
      <c r="V4" s="82">
        <v>15</v>
      </c>
      <c r="W4" s="82">
        <v>19</v>
      </c>
      <c r="X4" s="82">
        <f>SUM(V4:W4)</f>
        <v>34</v>
      </c>
      <c r="Y4" s="32">
        <f t="shared" ref="Y4:Y32" si="4">V4/X4</f>
        <v>0.44117647058823528</v>
      </c>
      <c r="Z4" s="95">
        <f>W4/X4</f>
        <v>0.55882352941176472</v>
      </c>
      <c r="AA4" s="82">
        <v>19</v>
      </c>
      <c r="AB4" s="82">
        <v>21</v>
      </c>
      <c r="AC4" s="82">
        <f>SUM(AA4:AB4)</f>
        <v>40</v>
      </c>
      <c r="AD4" s="32">
        <f t="shared" ref="AD4:AD32" si="5">AA4/AC4</f>
        <v>0.47499999999999998</v>
      </c>
      <c r="AE4" s="95">
        <f>AB4/AC4</f>
        <v>0.52500000000000002</v>
      </c>
      <c r="AF4" s="82">
        <v>20</v>
      </c>
      <c r="AG4" s="82">
        <v>21</v>
      </c>
      <c r="AH4" s="82">
        <f>SUM(AF4:AG4)</f>
        <v>41</v>
      </c>
      <c r="AI4" s="32">
        <f t="shared" ref="AI4:AI32" si="6">AF4/AH4</f>
        <v>0.48780487804878048</v>
      </c>
      <c r="AJ4" s="95">
        <f>AG4/AH4</f>
        <v>0.51219512195121952</v>
      </c>
      <c r="AK4" s="82">
        <v>16</v>
      </c>
      <c r="AL4" s="82">
        <v>21</v>
      </c>
      <c r="AM4" s="82">
        <f>SUM(AK4:AL4)</f>
        <v>37</v>
      </c>
      <c r="AN4" s="32">
        <f t="shared" ref="AN4:AN32" si="7">AK4/AM4</f>
        <v>0.43243243243243246</v>
      </c>
      <c r="AO4" s="95">
        <f>AL4/AM4</f>
        <v>0.56756756756756754</v>
      </c>
      <c r="AP4" s="82">
        <v>20</v>
      </c>
      <c r="AQ4" s="82">
        <v>21</v>
      </c>
      <c r="AR4" s="82">
        <f>SUM(AP4:AQ4)</f>
        <v>41</v>
      </c>
      <c r="AS4" s="32">
        <f t="shared" ref="AS4:AS32" si="8">AP4/AR4</f>
        <v>0.48780487804878048</v>
      </c>
      <c r="AT4" s="96">
        <f>AQ4/AR4</f>
        <v>0.51219512195121952</v>
      </c>
      <c r="AU4" s="82">
        <v>27</v>
      </c>
      <c r="AV4" s="82">
        <v>15</v>
      </c>
      <c r="AW4" s="82">
        <v>42</v>
      </c>
      <c r="AX4" s="32">
        <f t="shared" ref="AX4:AX32" si="9">AU4/AW4</f>
        <v>0.6428571428571429</v>
      </c>
      <c r="AY4" s="96">
        <f>AV4/AW4</f>
        <v>0.35714285714285715</v>
      </c>
    </row>
    <row r="5" spans="1:51" ht="18" customHeight="1" x14ac:dyDescent="0.3">
      <c r="A5" s="79" t="s">
        <v>211</v>
      </c>
      <c r="B5" s="65">
        <v>2</v>
      </c>
      <c r="C5" s="65">
        <v>12</v>
      </c>
      <c r="D5" s="65">
        <v>14</v>
      </c>
      <c r="E5" s="33">
        <f t="shared" si="0"/>
        <v>0.14285714285714285</v>
      </c>
      <c r="F5" s="86">
        <f t="shared" ref="F5:F31" si="10">C5/D5</f>
        <v>0.8571428571428571</v>
      </c>
      <c r="G5" s="65">
        <v>3</v>
      </c>
      <c r="H5" s="65">
        <v>13</v>
      </c>
      <c r="I5" s="65">
        <f>SUM(G5:H5)</f>
        <v>16</v>
      </c>
      <c r="J5" s="33">
        <f t="shared" si="1"/>
        <v>0.1875</v>
      </c>
      <c r="K5" s="86">
        <f t="shared" ref="K5:K31" si="11">H5/I5</f>
        <v>0.8125</v>
      </c>
      <c r="L5" s="65">
        <v>3</v>
      </c>
      <c r="M5" s="65">
        <v>12</v>
      </c>
      <c r="N5" s="65">
        <f>SUM(L5:M5)</f>
        <v>15</v>
      </c>
      <c r="O5" s="33">
        <f t="shared" si="2"/>
        <v>0.2</v>
      </c>
      <c r="P5" s="86">
        <f t="shared" ref="P5:P31" si="12">M5/N5</f>
        <v>0.8</v>
      </c>
      <c r="Q5" s="65">
        <v>3</v>
      </c>
      <c r="R5" s="65">
        <v>13</v>
      </c>
      <c r="S5" s="65">
        <f>SUM(Q5:R5)</f>
        <v>16</v>
      </c>
      <c r="T5" s="33">
        <f t="shared" si="3"/>
        <v>0.1875</v>
      </c>
      <c r="U5" s="86">
        <f t="shared" ref="U5:U32" si="13">R5/S5</f>
        <v>0.8125</v>
      </c>
      <c r="V5" s="65">
        <v>3</v>
      </c>
      <c r="W5" s="65">
        <v>12</v>
      </c>
      <c r="X5" s="65">
        <f>SUM(V5:W5)</f>
        <v>15</v>
      </c>
      <c r="Y5" s="33">
        <f t="shared" si="4"/>
        <v>0.2</v>
      </c>
      <c r="Z5" s="86">
        <f t="shared" ref="Z5:Z32" si="14">W5/X5</f>
        <v>0.8</v>
      </c>
      <c r="AA5" s="65">
        <v>4</v>
      </c>
      <c r="AB5" s="65">
        <v>14</v>
      </c>
      <c r="AC5" s="65">
        <f>SUM(AA5:AB5)</f>
        <v>18</v>
      </c>
      <c r="AD5" s="33">
        <f t="shared" si="5"/>
        <v>0.22222222222222221</v>
      </c>
      <c r="AE5" s="86">
        <f t="shared" ref="AE5:AE32" si="15">AB5/AC5</f>
        <v>0.77777777777777779</v>
      </c>
      <c r="AF5" s="65">
        <v>5</v>
      </c>
      <c r="AG5" s="65">
        <v>14</v>
      </c>
      <c r="AH5" s="65">
        <f>SUM(AF5:AG5)</f>
        <v>19</v>
      </c>
      <c r="AI5" s="33">
        <f t="shared" si="6"/>
        <v>0.26315789473684209</v>
      </c>
      <c r="AJ5" s="86">
        <f t="shared" ref="AJ5:AJ32" si="16">AG5/AH5</f>
        <v>0.73684210526315785</v>
      </c>
      <c r="AK5" s="65">
        <v>5</v>
      </c>
      <c r="AL5" s="65">
        <v>16</v>
      </c>
      <c r="AM5" s="65">
        <f>SUM(AK5:AL5)</f>
        <v>21</v>
      </c>
      <c r="AN5" s="33">
        <f t="shared" si="7"/>
        <v>0.23809523809523808</v>
      </c>
      <c r="AO5" s="86">
        <f t="shared" ref="AO5:AO32" si="17">AL5/AM5</f>
        <v>0.76190476190476186</v>
      </c>
      <c r="AP5" s="65">
        <v>5</v>
      </c>
      <c r="AQ5" s="65">
        <v>20</v>
      </c>
      <c r="AR5" s="65">
        <f>SUM(AP5:AQ5)</f>
        <v>25</v>
      </c>
      <c r="AS5" s="33">
        <f t="shared" si="8"/>
        <v>0.2</v>
      </c>
      <c r="AT5" s="87">
        <f t="shared" ref="AT5:AT32" si="18">AQ5/AR5</f>
        <v>0.8</v>
      </c>
      <c r="AU5" s="65">
        <v>6</v>
      </c>
      <c r="AV5" s="65">
        <v>21</v>
      </c>
      <c r="AW5" s="65">
        <v>27</v>
      </c>
      <c r="AX5" s="33">
        <f t="shared" si="9"/>
        <v>0.22222222222222221</v>
      </c>
      <c r="AY5" s="87">
        <f t="shared" ref="AY5:AY32" si="19">AV5/AW5</f>
        <v>0.77777777777777779</v>
      </c>
    </row>
    <row r="6" spans="1:51" ht="18" customHeight="1" x14ac:dyDescent="0.3">
      <c r="A6" s="79" t="s">
        <v>212</v>
      </c>
      <c r="B6" s="65">
        <v>1</v>
      </c>
      <c r="C6" s="65">
        <v>7</v>
      </c>
      <c r="D6" s="65">
        <v>8</v>
      </c>
      <c r="E6" s="33">
        <f t="shared" si="0"/>
        <v>0.125</v>
      </c>
      <c r="F6" s="86">
        <f t="shared" si="10"/>
        <v>0.875</v>
      </c>
      <c r="G6" s="65">
        <v>1</v>
      </c>
      <c r="H6" s="65">
        <v>6</v>
      </c>
      <c r="I6" s="65">
        <f>SUM(G6:H6)</f>
        <v>7</v>
      </c>
      <c r="J6" s="33">
        <f t="shared" si="1"/>
        <v>0.14285714285714285</v>
      </c>
      <c r="K6" s="86">
        <f t="shared" si="11"/>
        <v>0.8571428571428571</v>
      </c>
      <c r="L6" s="65">
        <v>2</v>
      </c>
      <c r="M6" s="65">
        <v>7</v>
      </c>
      <c r="N6" s="65">
        <f>SUM(L6:M6)</f>
        <v>9</v>
      </c>
      <c r="O6" s="33">
        <f t="shared" si="2"/>
        <v>0.22222222222222221</v>
      </c>
      <c r="P6" s="86">
        <f t="shared" si="12"/>
        <v>0.77777777777777779</v>
      </c>
      <c r="Q6" s="65">
        <v>2</v>
      </c>
      <c r="R6" s="65">
        <v>9</v>
      </c>
      <c r="S6" s="65">
        <v>11</v>
      </c>
      <c r="T6" s="33">
        <f t="shared" si="3"/>
        <v>0.18181818181818182</v>
      </c>
      <c r="U6" s="86">
        <f t="shared" si="13"/>
        <v>0.81818181818181823</v>
      </c>
      <c r="V6" s="65">
        <v>1</v>
      </c>
      <c r="W6" s="65">
        <v>10</v>
      </c>
      <c r="X6" s="65">
        <f>SUM(V6:W6)</f>
        <v>11</v>
      </c>
      <c r="Y6" s="33">
        <f t="shared" si="4"/>
        <v>9.0909090909090912E-2</v>
      </c>
      <c r="Z6" s="86">
        <f t="shared" si="14"/>
        <v>0.90909090909090906</v>
      </c>
      <c r="AA6" s="65">
        <v>1</v>
      </c>
      <c r="AB6" s="65">
        <v>9</v>
      </c>
      <c r="AC6" s="65">
        <f>SUM(AA6:AB6)</f>
        <v>10</v>
      </c>
      <c r="AD6" s="33">
        <f t="shared" si="5"/>
        <v>0.1</v>
      </c>
      <c r="AE6" s="86">
        <f t="shared" si="15"/>
        <v>0.9</v>
      </c>
      <c r="AF6" s="65">
        <v>1</v>
      </c>
      <c r="AG6" s="65">
        <v>9</v>
      </c>
      <c r="AH6" s="65">
        <f>SUM(AF6:AG6)</f>
        <v>10</v>
      </c>
      <c r="AI6" s="33">
        <f t="shared" si="6"/>
        <v>0.1</v>
      </c>
      <c r="AJ6" s="86">
        <f t="shared" si="16"/>
        <v>0.9</v>
      </c>
      <c r="AK6" s="65">
        <v>1</v>
      </c>
      <c r="AL6" s="65">
        <v>8</v>
      </c>
      <c r="AM6" s="65">
        <f>SUM(AK6:AL6)</f>
        <v>9</v>
      </c>
      <c r="AN6" s="33">
        <f t="shared" si="7"/>
        <v>0.1111111111111111</v>
      </c>
      <c r="AO6" s="86">
        <f t="shared" si="17"/>
        <v>0.88888888888888884</v>
      </c>
      <c r="AP6" s="65">
        <v>1</v>
      </c>
      <c r="AQ6" s="65">
        <v>8</v>
      </c>
      <c r="AR6" s="65">
        <f>SUM(AP6:AQ6)</f>
        <v>9</v>
      </c>
      <c r="AS6" s="33">
        <f t="shared" si="8"/>
        <v>0.1111111111111111</v>
      </c>
      <c r="AT6" s="87">
        <f t="shared" si="18"/>
        <v>0.88888888888888884</v>
      </c>
      <c r="AU6" s="65">
        <v>2</v>
      </c>
      <c r="AV6" s="65">
        <v>6</v>
      </c>
      <c r="AW6" s="65">
        <v>8</v>
      </c>
      <c r="AX6" s="33">
        <f t="shared" si="9"/>
        <v>0.25</v>
      </c>
      <c r="AY6" s="87">
        <f t="shared" si="19"/>
        <v>0.75</v>
      </c>
    </row>
    <row r="7" spans="1:51" s="25" customFormat="1" ht="17.5" customHeight="1" x14ac:dyDescent="0.3">
      <c r="A7" s="79" t="s">
        <v>96</v>
      </c>
      <c r="B7" s="65">
        <f>SUM(B4:B6)</f>
        <v>19</v>
      </c>
      <c r="C7" s="65">
        <f>SUM(C4:C6)</f>
        <v>40</v>
      </c>
      <c r="D7" s="65">
        <f>SUM(D4:D6)</f>
        <v>59</v>
      </c>
      <c r="E7" s="56">
        <f t="shared" si="0"/>
        <v>0.32203389830508472</v>
      </c>
      <c r="F7" s="86">
        <f t="shared" si="10"/>
        <v>0.67796610169491522</v>
      </c>
      <c r="G7" s="65">
        <f>SUM(G4:G6)</f>
        <v>25</v>
      </c>
      <c r="H7" s="65">
        <f>SUM(H4:H6)</f>
        <v>38</v>
      </c>
      <c r="I7" s="65">
        <f>SUM(I4:I6)</f>
        <v>63</v>
      </c>
      <c r="J7" s="33">
        <f t="shared" si="1"/>
        <v>0.3968253968253968</v>
      </c>
      <c r="K7" s="86">
        <f t="shared" si="11"/>
        <v>0.60317460317460314</v>
      </c>
      <c r="L7" s="65">
        <f>SUM(L4:L6)</f>
        <v>21</v>
      </c>
      <c r="M7" s="65">
        <f>SUM(M4:M6)</f>
        <v>39</v>
      </c>
      <c r="N7" s="65">
        <f>SUM(N4:N6)</f>
        <v>60</v>
      </c>
      <c r="O7" s="33">
        <f t="shared" si="2"/>
        <v>0.35</v>
      </c>
      <c r="P7" s="86">
        <f t="shared" si="12"/>
        <v>0.65</v>
      </c>
      <c r="Q7" s="65">
        <v>22</v>
      </c>
      <c r="R7" s="65">
        <v>39</v>
      </c>
      <c r="S7" s="65">
        <f>Q7+R7</f>
        <v>61</v>
      </c>
      <c r="T7" s="33">
        <f t="shared" si="3"/>
        <v>0.36065573770491804</v>
      </c>
      <c r="U7" s="86">
        <f t="shared" si="13"/>
        <v>0.63934426229508201</v>
      </c>
      <c r="V7" s="65">
        <v>19</v>
      </c>
      <c r="W7" s="65">
        <v>41</v>
      </c>
      <c r="X7" s="65">
        <f>V7+W7</f>
        <v>60</v>
      </c>
      <c r="Y7" s="33">
        <f t="shared" si="4"/>
        <v>0.31666666666666665</v>
      </c>
      <c r="Z7" s="86">
        <f t="shared" si="14"/>
        <v>0.68333333333333335</v>
      </c>
      <c r="AA7" s="65">
        <v>24</v>
      </c>
      <c r="AB7" s="65">
        <v>44</v>
      </c>
      <c r="AC7" s="65">
        <f>AA7+AB7</f>
        <v>68</v>
      </c>
      <c r="AD7" s="33">
        <f t="shared" si="5"/>
        <v>0.35294117647058826</v>
      </c>
      <c r="AE7" s="86">
        <f t="shared" si="15"/>
        <v>0.6470588235294118</v>
      </c>
      <c r="AF7" s="65">
        <v>26</v>
      </c>
      <c r="AG7" s="65">
        <v>44</v>
      </c>
      <c r="AH7" s="65">
        <f>AF7+AG7</f>
        <v>70</v>
      </c>
      <c r="AI7" s="33">
        <f t="shared" si="6"/>
        <v>0.37142857142857144</v>
      </c>
      <c r="AJ7" s="86">
        <f t="shared" si="16"/>
        <v>0.62857142857142856</v>
      </c>
      <c r="AK7" s="65">
        <v>22</v>
      </c>
      <c r="AL7" s="65">
        <v>45</v>
      </c>
      <c r="AM7" s="65">
        <f>AK7+AL7</f>
        <v>67</v>
      </c>
      <c r="AN7" s="33">
        <f t="shared" si="7"/>
        <v>0.32835820895522388</v>
      </c>
      <c r="AO7" s="86">
        <f t="shared" si="17"/>
        <v>0.67164179104477617</v>
      </c>
      <c r="AP7" s="65">
        <v>26</v>
      </c>
      <c r="AQ7" s="65">
        <v>49</v>
      </c>
      <c r="AR7" s="65">
        <f>AP7+AQ7</f>
        <v>75</v>
      </c>
      <c r="AS7" s="33">
        <f t="shared" si="8"/>
        <v>0.34666666666666668</v>
      </c>
      <c r="AT7" s="87">
        <f t="shared" si="18"/>
        <v>0.65333333333333332</v>
      </c>
      <c r="AU7" s="65">
        <v>35</v>
      </c>
      <c r="AV7" s="65">
        <v>42</v>
      </c>
      <c r="AW7" s="65">
        <v>77</v>
      </c>
      <c r="AX7" s="33">
        <f t="shared" si="9"/>
        <v>0.45454545454545453</v>
      </c>
      <c r="AY7" s="87">
        <f t="shared" si="19"/>
        <v>0.54545454545454541</v>
      </c>
    </row>
    <row r="8" spans="1:51" ht="18" customHeight="1" x14ac:dyDescent="0.3">
      <c r="A8" s="79" t="s">
        <v>213</v>
      </c>
      <c r="B8" s="65">
        <v>23</v>
      </c>
      <c r="C8" s="65">
        <v>57</v>
      </c>
      <c r="D8" s="65">
        <v>80</v>
      </c>
      <c r="E8" s="33">
        <f t="shared" si="0"/>
        <v>0.28749999999999998</v>
      </c>
      <c r="F8" s="86">
        <f t="shared" si="10"/>
        <v>0.71250000000000002</v>
      </c>
      <c r="G8" s="65">
        <v>27</v>
      </c>
      <c r="H8" s="65">
        <v>68</v>
      </c>
      <c r="I8" s="65">
        <f>SUM(G8:H8)</f>
        <v>95</v>
      </c>
      <c r="J8" s="33">
        <f t="shared" si="1"/>
        <v>0.28421052631578947</v>
      </c>
      <c r="K8" s="86">
        <f t="shared" si="11"/>
        <v>0.71578947368421053</v>
      </c>
      <c r="L8" s="65">
        <v>25</v>
      </c>
      <c r="M8" s="65">
        <v>53</v>
      </c>
      <c r="N8" s="65">
        <f>SUM(L8:M8)</f>
        <v>78</v>
      </c>
      <c r="O8" s="33">
        <f t="shared" si="2"/>
        <v>0.32051282051282054</v>
      </c>
      <c r="P8" s="86">
        <f t="shared" si="12"/>
        <v>0.67948717948717952</v>
      </c>
      <c r="Q8" s="65">
        <v>25</v>
      </c>
      <c r="R8" s="65">
        <v>55</v>
      </c>
      <c r="S8" s="65">
        <f>SUM(Q8:R8)</f>
        <v>80</v>
      </c>
      <c r="T8" s="33">
        <f t="shared" si="3"/>
        <v>0.3125</v>
      </c>
      <c r="U8" s="86">
        <f t="shared" si="13"/>
        <v>0.6875</v>
      </c>
      <c r="V8" s="65">
        <v>26</v>
      </c>
      <c r="W8" s="65">
        <v>58</v>
      </c>
      <c r="X8" s="65">
        <f>SUM(V8:W8)</f>
        <v>84</v>
      </c>
      <c r="Y8" s="33">
        <f t="shared" si="4"/>
        <v>0.30952380952380953</v>
      </c>
      <c r="Z8" s="86">
        <f t="shared" si="14"/>
        <v>0.69047619047619047</v>
      </c>
      <c r="AA8" s="65">
        <v>31</v>
      </c>
      <c r="AB8" s="65">
        <v>54</v>
      </c>
      <c r="AC8" s="65">
        <f>SUM(AA8:AB8)</f>
        <v>85</v>
      </c>
      <c r="AD8" s="33">
        <f t="shared" si="5"/>
        <v>0.36470588235294116</v>
      </c>
      <c r="AE8" s="86">
        <f t="shared" si="15"/>
        <v>0.63529411764705879</v>
      </c>
      <c r="AF8" s="65">
        <v>75</v>
      </c>
      <c r="AG8" s="65">
        <v>90</v>
      </c>
      <c r="AH8" s="65">
        <f>SUM(AF8:AG8)</f>
        <v>165</v>
      </c>
      <c r="AI8" s="33">
        <f t="shared" si="6"/>
        <v>0.45454545454545453</v>
      </c>
      <c r="AJ8" s="86">
        <f t="shared" si="16"/>
        <v>0.54545454545454541</v>
      </c>
      <c r="AK8" s="65">
        <v>73</v>
      </c>
      <c r="AL8" s="65">
        <v>95</v>
      </c>
      <c r="AM8" s="65">
        <f>SUM(AK8:AL8)</f>
        <v>168</v>
      </c>
      <c r="AN8" s="33">
        <f t="shared" si="7"/>
        <v>0.43452380952380953</v>
      </c>
      <c r="AO8" s="86">
        <f t="shared" si="17"/>
        <v>0.56547619047619047</v>
      </c>
      <c r="AP8" s="65">
        <v>71</v>
      </c>
      <c r="AQ8" s="65">
        <v>90</v>
      </c>
      <c r="AR8" s="65">
        <f>SUM(AP8:AQ8)</f>
        <v>161</v>
      </c>
      <c r="AS8" s="33">
        <f t="shared" si="8"/>
        <v>0.44099378881987578</v>
      </c>
      <c r="AT8" s="87">
        <f t="shared" si="18"/>
        <v>0.55900621118012417</v>
      </c>
      <c r="AU8" s="65">
        <v>73</v>
      </c>
      <c r="AV8" s="65">
        <v>98</v>
      </c>
      <c r="AW8" s="65">
        <v>171</v>
      </c>
      <c r="AX8" s="33">
        <f t="shared" si="9"/>
        <v>0.42690058479532161</v>
      </c>
      <c r="AY8" s="87">
        <f t="shared" si="19"/>
        <v>0.57309941520467833</v>
      </c>
    </row>
    <row r="9" spans="1:51" ht="18" customHeight="1" x14ac:dyDescent="0.3">
      <c r="A9" s="79" t="s">
        <v>214</v>
      </c>
      <c r="B9" s="65">
        <v>9</v>
      </c>
      <c r="C9" s="65">
        <v>18</v>
      </c>
      <c r="D9" s="65">
        <v>27</v>
      </c>
      <c r="E9" s="33">
        <f t="shared" si="0"/>
        <v>0.33333333333333331</v>
      </c>
      <c r="F9" s="86">
        <f t="shared" si="10"/>
        <v>0.66666666666666663</v>
      </c>
      <c r="G9" s="65">
        <v>11</v>
      </c>
      <c r="H9" s="65">
        <v>21</v>
      </c>
      <c r="I9" s="65">
        <f>SUM(G9:H9)</f>
        <v>32</v>
      </c>
      <c r="J9" s="33">
        <f t="shared" si="1"/>
        <v>0.34375</v>
      </c>
      <c r="K9" s="86">
        <f t="shared" si="11"/>
        <v>0.65625</v>
      </c>
      <c r="L9" s="65">
        <v>8</v>
      </c>
      <c r="M9" s="65">
        <v>21</v>
      </c>
      <c r="N9" s="65">
        <f>SUM(L9:M9)</f>
        <v>29</v>
      </c>
      <c r="O9" s="33">
        <f t="shared" si="2"/>
        <v>0.27586206896551724</v>
      </c>
      <c r="P9" s="86">
        <f t="shared" si="12"/>
        <v>0.72413793103448276</v>
      </c>
      <c r="Q9" s="65">
        <v>11</v>
      </c>
      <c r="R9" s="65">
        <v>20</v>
      </c>
      <c r="S9" s="65">
        <v>31</v>
      </c>
      <c r="T9" s="33">
        <f t="shared" si="3"/>
        <v>0.35483870967741937</v>
      </c>
      <c r="U9" s="86">
        <f t="shared" si="13"/>
        <v>0.64516129032258063</v>
      </c>
      <c r="V9" s="65">
        <v>12</v>
      </c>
      <c r="W9" s="65">
        <v>22</v>
      </c>
      <c r="X9" s="65">
        <f>SUM(V9:W9)</f>
        <v>34</v>
      </c>
      <c r="Y9" s="33">
        <f t="shared" si="4"/>
        <v>0.35294117647058826</v>
      </c>
      <c r="Z9" s="86">
        <f t="shared" si="14"/>
        <v>0.6470588235294118</v>
      </c>
      <c r="AA9" s="65">
        <v>11</v>
      </c>
      <c r="AB9" s="65">
        <v>20</v>
      </c>
      <c r="AC9" s="65">
        <f>SUM(AA9:AB9)</f>
        <v>31</v>
      </c>
      <c r="AD9" s="33">
        <f t="shared" si="5"/>
        <v>0.35483870967741937</v>
      </c>
      <c r="AE9" s="86">
        <f t="shared" si="15"/>
        <v>0.64516129032258063</v>
      </c>
      <c r="AF9" s="65">
        <v>12</v>
      </c>
      <c r="AG9" s="65">
        <v>17</v>
      </c>
      <c r="AH9" s="65">
        <f>SUM(AF9:AG9)</f>
        <v>29</v>
      </c>
      <c r="AI9" s="33">
        <f t="shared" si="6"/>
        <v>0.41379310344827586</v>
      </c>
      <c r="AJ9" s="86">
        <f t="shared" si="16"/>
        <v>0.58620689655172409</v>
      </c>
      <c r="AK9" s="65">
        <v>15</v>
      </c>
      <c r="AL9" s="65">
        <v>22</v>
      </c>
      <c r="AM9" s="65">
        <f>SUM(AK9:AL9)</f>
        <v>37</v>
      </c>
      <c r="AN9" s="33">
        <f t="shared" si="7"/>
        <v>0.40540540540540543</v>
      </c>
      <c r="AO9" s="86">
        <f t="shared" si="17"/>
        <v>0.59459459459459463</v>
      </c>
      <c r="AP9" s="65">
        <v>15</v>
      </c>
      <c r="AQ9" s="65">
        <v>21</v>
      </c>
      <c r="AR9" s="65">
        <f>SUM(AP9:AQ9)</f>
        <v>36</v>
      </c>
      <c r="AS9" s="33">
        <f t="shared" si="8"/>
        <v>0.41666666666666669</v>
      </c>
      <c r="AT9" s="87">
        <f t="shared" si="18"/>
        <v>0.58333333333333337</v>
      </c>
      <c r="AU9" s="65">
        <v>17</v>
      </c>
      <c r="AV9" s="65">
        <v>19</v>
      </c>
      <c r="AW9" s="65">
        <v>36</v>
      </c>
      <c r="AX9" s="33">
        <f t="shared" si="9"/>
        <v>0.47222222222222221</v>
      </c>
      <c r="AY9" s="87">
        <f t="shared" si="19"/>
        <v>0.52777777777777779</v>
      </c>
    </row>
    <row r="10" spans="1:51" ht="18" customHeight="1" x14ac:dyDescent="0.3">
      <c r="A10" s="79" t="s">
        <v>215</v>
      </c>
      <c r="B10" s="65">
        <v>4</v>
      </c>
      <c r="C10" s="65">
        <v>28</v>
      </c>
      <c r="D10" s="65">
        <v>32</v>
      </c>
      <c r="E10" s="33">
        <f t="shared" si="0"/>
        <v>0.125</v>
      </c>
      <c r="F10" s="86">
        <f t="shared" si="10"/>
        <v>0.875</v>
      </c>
      <c r="G10" s="65">
        <v>5</v>
      </c>
      <c r="H10" s="65">
        <v>32</v>
      </c>
      <c r="I10" s="65">
        <f>SUM(G10:H10)</f>
        <v>37</v>
      </c>
      <c r="J10" s="33">
        <f t="shared" si="1"/>
        <v>0.13513513513513514</v>
      </c>
      <c r="K10" s="86">
        <f t="shared" si="11"/>
        <v>0.86486486486486491</v>
      </c>
      <c r="L10" s="65">
        <v>6</v>
      </c>
      <c r="M10" s="65">
        <v>32</v>
      </c>
      <c r="N10" s="65">
        <f>SUM(L10:M10)</f>
        <v>38</v>
      </c>
      <c r="O10" s="33">
        <f t="shared" si="2"/>
        <v>0.15789473684210525</v>
      </c>
      <c r="P10" s="86">
        <f t="shared" si="12"/>
        <v>0.84210526315789469</v>
      </c>
      <c r="Q10" s="65">
        <v>7</v>
      </c>
      <c r="R10" s="65">
        <v>33</v>
      </c>
      <c r="S10" s="65">
        <v>40</v>
      </c>
      <c r="T10" s="33">
        <f t="shared" si="3"/>
        <v>0.17499999999999999</v>
      </c>
      <c r="U10" s="86">
        <f t="shared" si="13"/>
        <v>0.82499999999999996</v>
      </c>
      <c r="V10" s="65">
        <v>7</v>
      </c>
      <c r="W10" s="65">
        <v>33</v>
      </c>
      <c r="X10" s="65">
        <f>SUM(V10:W10)</f>
        <v>40</v>
      </c>
      <c r="Y10" s="33">
        <f t="shared" si="4"/>
        <v>0.17499999999999999</v>
      </c>
      <c r="Z10" s="86">
        <f t="shared" si="14"/>
        <v>0.82499999999999996</v>
      </c>
      <c r="AA10" s="65">
        <v>9</v>
      </c>
      <c r="AB10" s="65">
        <v>35</v>
      </c>
      <c r="AC10" s="65">
        <f>SUM(AA10:AB10)</f>
        <v>44</v>
      </c>
      <c r="AD10" s="33">
        <f t="shared" si="5"/>
        <v>0.20454545454545456</v>
      </c>
      <c r="AE10" s="86">
        <f t="shared" si="15"/>
        <v>0.79545454545454541</v>
      </c>
      <c r="AF10" s="65">
        <v>9</v>
      </c>
      <c r="AG10" s="65">
        <v>37</v>
      </c>
      <c r="AH10" s="65">
        <f>SUM(AF10:AG10)</f>
        <v>46</v>
      </c>
      <c r="AI10" s="33">
        <f t="shared" si="6"/>
        <v>0.19565217391304349</v>
      </c>
      <c r="AJ10" s="86">
        <f t="shared" si="16"/>
        <v>0.80434782608695654</v>
      </c>
      <c r="AK10" s="65">
        <v>7</v>
      </c>
      <c r="AL10" s="65">
        <v>35</v>
      </c>
      <c r="AM10" s="65">
        <f>SUM(AK10:AL10)</f>
        <v>42</v>
      </c>
      <c r="AN10" s="33">
        <f t="shared" si="7"/>
        <v>0.16666666666666666</v>
      </c>
      <c r="AO10" s="86">
        <f t="shared" si="17"/>
        <v>0.83333333333333337</v>
      </c>
      <c r="AP10" s="65">
        <v>8</v>
      </c>
      <c r="AQ10" s="65">
        <v>38</v>
      </c>
      <c r="AR10" s="65">
        <f>SUM(AP10:AQ10)</f>
        <v>46</v>
      </c>
      <c r="AS10" s="33">
        <f t="shared" si="8"/>
        <v>0.17391304347826086</v>
      </c>
      <c r="AT10" s="87">
        <f t="shared" si="18"/>
        <v>0.82608695652173914</v>
      </c>
      <c r="AU10" s="65">
        <v>8</v>
      </c>
      <c r="AV10" s="65">
        <v>40</v>
      </c>
      <c r="AW10" s="65">
        <v>48</v>
      </c>
      <c r="AX10" s="33">
        <f t="shared" si="9"/>
        <v>0.16666666666666666</v>
      </c>
      <c r="AY10" s="87">
        <f t="shared" si="19"/>
        <v>0.83333333333333337</v>
      </c>
    </row>
    <row r="11" spans="1:51" s="25" customFormat="1" ht="18" customHeight="1" x14ac:dyDescent="0.3">
      <c r="A11" s="79" t="s">
        <v>102</v>
      </c>
      <c r="B11" s="65">
        <f>SUM(B8:B10)</f>
        <v>36</v>
      </c>
      <c r="C11" s="65">
        <f>SUM(C8:C10)</f>
        <v>103</v>
      </c>
      <c r="D11" s="65">
        <f>SUM(D8:D10)</f>
        <v>139</v>
      </c>
      <c r="E11" s="56">
        <f t="shared" si="0"/>
        <v>0.25899280575539568</v>
      </c>
      <c r="F11" s="86">
        <f t="shared" si="10"/>
        <v>0.74100719424460426</v>
      </c>
      <c r="G11" s="65">
        <f>SUM(G8:G10)</f>
        <v>43</v>
      </c>
      <c r="H11" s="65">
        <f>SUM(H8:H10)</f>
        <v>121</v>
      </c>
      <c r="I11" s="65">
        <f>SUM(I8:I10)</f>
        <v>164</v>
      </c>
      <c r="J11" s="33">
        <f t="shared" si="1"/>
        <v>0.26219512195121952</v>
      </c>
      <c r="K11" s="86">
        <f t="shared" si="11"/>
        <v>0.73780487804878048</v>
      </c>
      <c r="L11" s="65">
        <f>SUM(L8:L10)</f>
        <v>39</v>
      </c>
      <c r="M11" s="65">
        <f>SUM(M8:M10)</f>
        <v>106</v>
      </c>
      <c r="N11" s="65">
        <f>SUM(N8:N10)</f>
        <v>145</v>
      </c>
      <c r="O11" s="33">
        <f t="shared" si="2"/>
        <v>0.26896551724137929</v>
      </c>
      <c r="P11" s="86">
        <f t="shared" si="12"/>
        <v>0.73103448275862071</v>
      </c>
      <c r="Q11" s="65">
        <v>43</v>
      </c>
      <c r="R11" s="65">
        <v>108</v>
      </c>
      <c r="S11" s="65">
        <f>Q11+R11</f>
        <v>151</v>
      </c>
      <c r="T11" s="33">
        <f t="shared" si="3"/>
        <v>0.28476821192052981</v>
      </c>
      <c r="U11" s="86">
        <f t="shared" si="13"/>
        <v>0.71523178807947019</v>
      </c>
      <c r="V11" s="65">
        <v>45</v>
      </c>
      <c r="W11" s="65">
        <v>113</v>
      </c>
      <c r="X11" s="65">
        <f>V11+W11</f>
        <v>158</v>
      </c>
      <c r="Y11" s="33">
        <f t="shared" si="4"/>
        <v>0.2848101265822785</v>
      </c>
      <c r="Z11" s="86">
        <f t="shared" si="14"/>
        <v>0.71518987341772156</v>
      </c>
      <c r="AA11" s="65">
        <v>51</v>
      </c>
      <c r="AB11" s="65">
        <v>109</v>
      </c>
      <c r="AC11" s="65">
        <f>AA11+AB11</f>
        <v>160</v>
      </c>
      <c r="AD11" s="33">
        <f t="shared" si="5"/>
        <v>0.31874999999999998</v>
      </c>
      <c r="AE11" s="86">
        <f t="shared" si="15"/>
        <v>0.68125000000000002</v>
      </c>
      <c r="AF11" s="65">
        <v>96</v>
      </c>
      <c r="AG11" s="65">
        <v>144</v>
      </c>
      <c r="AH11" s="65">
        <v>240</v>
      </c>
      <c r="AI11" s="33">
        <f t="shared" si="6"/>
        <v>0.4</v>
      </c>
      <c r="AJ11" s="86">
        <f t="shared" si="16"/>
        <v>0.6</v>
      </c>
      <c r="AK11" s="65">
        <v>95</v>
      </c>
      <c r="AL11" s="65">
        <v>152</v>
      </c>
      <c r="AM11" s="65">
        <f>AK11+AL11</f>
        <v>247</v>
      </c>
      <c r="AN11" s="33">
        <f t="shared" si="7"/>
        <v>0.38461538461538464</v>
      </c>
      <c r="AO11" s="86">
        <f t="shared" si="17"/>
        <v>0.61538461538461542</v>
      </c>
      <c r="AP11" s="65">
        <v>94</v>
      </c>
      <c r="AQ11" s="65">
        <v>149</v>
      </c>
      <c r="AR11" s="65">
        <f>AP11+AQ11</f>
        <v>243</v>
      </c>
      <c r="AS11" s="33">
        <f t="shared" si="8"/>
        <v>0.38683127572016462</v>
      </c>
      <c r="AT11" s="87">
        <f t="shared" si="18"/>
        <v>0.61316872427983538</v>
      </c>
      <c r="AU11" s="65">
        <v>98</v>
      </c>
      <c r="AV11" s="65">
        <v>157</v>
      </c>
      <c r="AW11" s="65">
        <v>255</v>
      </c>
      <c r="AX11" s="33">
        <f t="shared" si="9"/>
        <v>0.3843137254901961</v>
      </c>
      <c r="AY11" s="87">
        <f t="shared" si="19"/>
        <v>0.61568627450980395</v>
      </c>
    </row>
    <row r="12" spans="1:51" ht="18" customHeight="1" x14ac:dyDescent="0.3">
      <c r="A12" s="79" t="s">
        <v>216</v>
      </c>
      <c r="B12" s="65">
        <v>35</v>
      </c>
      <c r="C12" s="65">
        <v>132</v>
      </c>
      <c r="D12" s="65">
        <v>167</v>
      </c>
      <c r="E12" s="33">
        <f t="shared" si="0"/>
        <v>0.20958083832335328</v>
      </c>
      <c r="F12" s="86">
        <f t="shared" si="10"/>
        <v>0.79041916167664672</v>
      </c>
      <c r="G12" s="65">
        <v>31</v>
      </c>
      <c r="H12" s="65">
        <v>127</v>
      </c>
      <c r="I12" s="65">
        <f>SUM(G12:H12)</f>
        <v>158</v>
      </c>
      <c r="J12" s="33">
        <f t="shared" si="1"/>
        <v>0.19620253164556961</v>
      </c>
      <c r="K12" s="86">
        <f t="shared" si="11"/>
        <v>0.80379746835443033</v>
      </c>
      <c r="L12" s="65">
        <v>38</v>
      </c>
      <c r="M12" s="65">
        <v>137</v>
      </c>
      <c r="N12" s="65">
        <f>SUM(L12:M12)</f>
        <v>175</v>
      </c>
      <c r="O12" s="33">
        <f t="shared" si="2"/>
        <v>0.21714285714285714</v>
      </c>
      <c r="P12" s="86">
        <f t="shared" si="12"/>
        <v>0.78285714285714281</v>
      </c>
      <c r="Q12" s="65">
        <v>42</v>
      </c>
      <c r="R12" s="65">
        <v>142</v>
      </c>
      <c r="S12" s="65">
        <f>SUM(Q12:R12)</f>
        <v>184</v>
      </c>
      <c r="T12" s="33">
        <f t="shared" si="3"/>
        <v>0.22826086956521738</v>
      </c>
      <c r="U12" s="86">
        <f t="shared" si="13"/>
        <v>0.77173913043478259</v>
      </c>
      <c r="V12" s="65">
        <v>43</v>
      </c>
      <c r="W12" s="65">
        <v>125</v>
      </c>
      <c r="X12" s="65">
        <f>SUM(V12:W12)</f>
        <v>168</v>
      </c>
      <c r="Y12" s="33">
        <f t="shared" si="4"/>
        <v>0.25595238095238093</v>
      </c>
      <c r="Z12" s="86">
        <f t="shared" si="14"/>
        <v>0.74404761904761907</v>
      </c>
      <c r="AA12" s="65">
        <v>44</v>
      </c>
      <c r="AB12" s="65">
        <v>129</v>
      </c>
      <c r="AC12" s="65">
        <f>SUM(AA12:AB12)</f>
        <v>173</v>
      </c>
      <c r="AD12" s="33">
        <f t="shared" si="5"/>
        <v>0.25433526011560692</v>
      </c>
      <c r="AE12" s="86">
        <f t="shared" si="15"/>
        <v>0.74566473988439308</v>
      </c>
      <c r="AF12" s="65">
        <v>46</v>
      </c>
      <c r="AG12" s="65">
        <v>140</v>
      </c>
      <c r="AH12" s="65">
        <f>SUM(AF12:AG12)</f>
        <v>186</v>
      </c>
      <c r="AI12" s="33">
        <f t="shared" si="6"/>
        <v>0.24731182795698925</v>
      </c>
      <c r="AJ12" s="86">
        <f t="shared" si="16"/>
        <v>0.75268817204301075</v>
      </c>
      <c r="AK12" s="65">
        <v>47</v>
      </c>
      <c r="AL12" s="65">
        <v>129</v>
      </c>
      <c r="AM12" s="65">
        <f>SUM(AK12:AL12)</f>
        <v>176</v>
      </c>
      <c r="AN12" s="33">
        <f t="shared" si="7"/>
        <v>0.26704545454545453</v>
      </c>
      <c r="AO12" s="86">
        <f t="shared" si="17"/>
        <v>0.73295454545454541</v>
      </c>
      <c r="AP12" s="65">
        <v>52</v>
      </c>
      <c r="AQ12" s="65">
        <v>138</v>
      </c>
      <c r="AR12" s="65">
        <f>SUM(AP12:AQ12)</f>
        <v>190</v>
      </c>
      <c r="AS12" s="33">
        <f t="shared" si="8"/>
        <v>0.27368421052631581</v>
      </c>
      <c r="AT12" s="87">
        <f t="shared" si="18"/>
        <v>0.72631578947368425</v>
      </c>
      <c r="AU12" s="65">
        <v>49</v>
      </c>
      <c r="AV12" s="65">
        <v>122</v>
      </c>
      <c r="AW12" s="65">
        <v>171</v>
      </c>
      <c r="AX12" s="33">
        <f t="shared" si="9"/>
        <v>0.28654970760233917</v>
      </c>
      <c r="AY12" s="87">
        <f t="shared" si="19"/>
        <v>0.71345029239766078</v>
      </c>
    </row>
    <row r="13" spans="1:51" ht="18" customHeight="1" x14ac:dyDescent="0.3">
      <c r="A13" s="79" t="s">
        <v>217</v>
      </c>
      <c r="B13" s="65">
        <v>8</v>
      </c>
      <c r="C13" s="65">
        <v>21</v>
      </c>
      <c r="D13" s="65">
        <v>29</v>
      </c>
      <c r="E13" s="33">
        <f t="shared" si="0"/>
        <v>0.27586206896551724</v>
      </c>
      <c r="F13" s="86">
        <f t="shared" si="10"/>
        <v>0.72413793103448276</v>
      </c>
      <c r="G13" s="65">
        <v>8</v>
      </c>
      <c r="H13" s="65">
        <v>20</v>
      </c>
      <c r="I13" s="65">
        <f>SUM(G13:H13)</f>
        <v>28</v>
      </c>
      <c r="J13" s="33">
        <f t="shared" si="1"/>
        <v>0.2857142857142857</v>
      </c>
      <c r="K13" s="86">
        <f t="shared" si="11"/>
        <v>0.7142857142857143</v>
      </c>
      <c r="L13" s="65">
        <v>9</v>
      </c>
      <c r="M13" s="65">
        <v>19</v>
      </c>
      <c r="N13" s="65">
        <f>SUM(L13:M13)</f>
        <v>28</v>
      </c>
      <c r="O13" s="33">
        <f t="shared" si="2"/>
        <v>0.32142857142857145</v>
      </c>
      <c r="P13" s="86">
        <f t="shared" si="12"/>
        <v>0.6785714285714286</v>
      </c>
      <c r="Q13" s="65">
        <v>8</v>
      </c>
      <c r="R13" s="65">
        <v>23</v>
      </c>
      <c r="S13" s="65">
        <f>SUM(Q13:R13)</f>
        <v>31</v>
      </c>
      <c r="T13" s="33">
        <f t="shared" si="3"/>
        <v>0.25806451612903225</v>
      </c>
      <c r="U13" s="86">
        <f t="shared" si="13"/>
        <v>0.74193548387096775</v>
      </c>
      <c r="V13" s="65">
        <v>8</v>
      </c>
      <c r="W13" s="65">
        <v>23</v>
      </c>
      <c r="X13" s="65">
        <f>SUM(V13:W13)</f>
        <v>31</v>
      </c>
      <c r="Y13" s="33">
        <f t="shared" si="4"/>
        <v>0.25806451612903225</v>
      </c>
      <c r="Z13" s="86">
        <f t="shared" si="14"/>
        <v>0.74193548387096775</v>
      </c>
      <c r="AA13" s="65">
        <v>9</v>
      </c>
      <c r="AB13" s="65">
        <v>23</v>
      </c>
      <c r="AC13" s="65">
        <f>SUM(AA13:AB13)</f>
        <v>32</v>
      </c>
      <c r="AD13" s="33">
        <f t="shared" si="5"/>
        <v>0.28125</v>
      </c>
      <c r="AE13" s="86">
        <f t="shared" si="15"/>
        <v>0.71875</v>
      </c>
      <c r="AF13" s="65">
        <v>9</v>
      </c>
      <c r="AG13" s="65">
        <v>23</v>
      </c>
      <c r="AH13" s="65">
        <f>SUM(AF13:AG13)</f>
        <v>32</v>
      </c>
      <c r="AI13" s="33">
        <f t="shared" si="6"/>
        <v>0.28125</v>
      </c>
      <c r="AJ13" s="86">
        <f t="shared" si="16"/>
        <v>0.71875</v>
      </c>
      <c r="AK13" s="65">
        <v>9</v>
      </c>
      <c r="AL13" s="65">
        <v>23</v>
      </c>
      <c r="AM13" s="65">
        <f>SUM(AK13:AL13)</f>
        <v>32</v>
      </c>
      <c r="AN13" s="33">
        <f t="shared" si="7"/>
        <v>0.28125</v>
      </c>
      <c r="AO13" s="86">
        <f t="shared" si="17"/>
        <v>0.71875</v>
      </c>
      <c r="AP13" s="65">
        <v>9</v>
      </c>
      <c r="AQ13" s="65">
        <v>29</v>
      </c>
      <c r="AR13" s="65">
        <f>SUM(AP13:AQ13)</f>
        <v>38</v>
      </c>
      <c r="AS13" s="33">
        <f t="shared" si="8"/>
        <v>0.23684210526315788</v>
      </c>
      <c r="AT13" s="87">
        <f t="shared" si="18"/>
        <v>0.76315789473684215</v>
      </c>
      <c r="AU13" s="65">
        <v>9</v>
      </c>
      <c r="AV13" s="65">
        <v>30</v>
      </c>
      <c r="AW13" s="65">
        <v>39</v>
      </c>
      <c r="AX13" s="33">
        <f t="shared" si="9"/>
        <v>0.23076923076923078</v>
      </c>
      <c r="AY13" s="87">
        <f t="shared" si="19"/>
        <v>0.76923076923076927</v>
      </c>
    </row>
    <row r="14" spans="1:51" ht="18" customHeight="1" x14ac:dyDescent="0.3">
      <c r="A14" s="79" t="s">
        <v>218</v>
      </c>
      <c r="B14" s="65">
        <v>2</v>
      </c>
      <c r="C14" s="65">
        <v>15</v>
      </c>
      <c r="D14" s="65">
        <v>17</v>
      </c>
      <c r="E14" s="33">
        <f t="shared" si="0"/>
        <v>0.11764705882352941</v>
      </c>
      <c r="F14" s="86">
        <f t="shared" si="10"/>
        <v>0.88235294117647056</v>
      </c>
      <c r="G14" s="65">
        <v>2</v>
      </c>
      <c r="H14" s="65">
        <v>16</v>
      </c>
      <c r="I14" s="65">
        <f>SUM(G14:H14)</f>
        <v>18</v>
      </c>
      <c r="J14" s="33">
        <f t="shared" si="1"/>
        <v>0.1111111111111111</v>
      </c>
      <c r="K14" s="86">
        <f t="shared" si="11"/>
        <v>0.88888888888888884</v>
      </c>
      <c r="L14" s="65">
        <v>2</v>
      </c>
      <c r="M14" s="65">
        <v>17</v>
      </c>
      <c r="N14" s="65">
        <f>SUM(L14:M14)</f>
        <v>19</v>
      </c>
      <c r="O14" s="33">
        <f t="shared" si="2"/>
        <v>0.10526315789473684</v>
      </c>
      <c r="P14" s="86">
        <f t="shared" si="12"/>
        <v>0.89473684210526316</v>
      </c>
      <c r="Q14" s="65">
        <v>2</v>
      </c>
      <c r="R14" s="65">
        <v>19</v>
      </c>
      <c r="S14" s="65">
        <f>SUM(Q14:R14)</f>
        <v>21</v>
      </c>
      <c r="T14" s="33">
        <f t="shared" si="3"/>
        <v>9.5238095238095233E-2</v>
      </c>
      <c r="U14" s="86">
        <f t="shared" si="13"/>
        <v>0.90476190476190477</v>
      </c>
      <c r="V14" s="65">
        <v>2</v>
      </c>
      <c r="W14" s="65">
        <v>19</v>
      </c>
      <c r="X14" s="65">
        <f>SUM(V14:W14)</f>
        <v>21</v>
      </c>
      <c r="Y14" s="33">
        <f t="shared" si="4"/>
        <v>9.5238095238095233E-2</v>
      </c>
      <c r="Z14" s="86">
        <f t="shared" si="14"/>
        <v>0.90476190476190477</v>
      </c>
      <c r="AA14" s="65">
        <v>2</v>
      </c>
      <c r="AB14" s="65">
        <v>18</v>
      </c>
      <c r="AC14" s="65">
        <f>SUM(AA14:AB14)</f>
        <v>20</v>
      </c>
      <c r="AD14" s="33">
        <f t="shared" si="5"/>
        <v>0.1</v>
      </c>
      <c r="AE14" s="86">
        <f t="shared" si="15"/>
        <v>0.9</v>
      </c>
      <c r="AF14" s="65">
        <v>2</v>
      </c>
      <c r="AG14" s="65">
        <v>17</v>
      </c>
      <c r="AH14" s="65">
        <f>SUM(AF14:AG14)</f>
        <v>19</v>
      </c>
      <c r="AI14" s="33">
        <f t="shared" si="6"/>
        <v>0.10526315789473684</v>
      </c>
      <c r="AJ14" s="86">
        <f t="shared" si="16"/>
        <v>0.89473684210526316</v>
      </c>
      <c r="AK14" s="65">
        <v>2</v>
      </c>
      <c r="AL14" s="65">
        <v>17</v>
      </c>
      <c r="AM14" s="65">
        <f>SUM(AK14:AL14)</f>
        <v>19</v>
      </c>
      <c r="AN14" s="33">
        <f t="shared" si="7"/>
        <v>0.10526315789473684</v>
      </c>
      <c r="AO14" s="86">
        <f t="shared" si="17"/>
        <v>0.89473684210526316</v>
      </c>
      <c r="AP14" s="65">
        <v>2</v>
      </c>
      <c r="AQ14" s="65">
        <v>13</v>
      </c>
      <c r="AR14" s="65">
        <f>SUM(AP14:AQ14)</f>
        <v>15</v>
      </c>
      <c r="AS14" s="33">
        <f t="shared" si="8"/>
        <v>0.13333333333333333</v>
      </c>
      <c r="AT14" s="87">
        <f t="shared" si="18"/>
        <v>0.8666666666666667</v>
      </c>
      <c r="AU14" s="65">
        <v>2</v>
      </c>
      <c r="AV14" s="65">
        <v>15</v>
      </c>
      <c r="AW14" s="65">
        <v>17</v>
      </c>
      <c r="AX14" s="33">
        <f t="shared" si="9"/>
        <v>0.11764705882352941</v>
      </c>
      <c r="AY14" s="87">
        <f t="shared" si="19"/>
        <v>0.88235294117647056</v>
      </c>
    </row>
    <row r="15" spans="1:51" s="25" customFormat="1" ht="18" customHeight="1" x14ac:dyDescent="0.3">
      <c r="A15" s="79" t="s">
        <v>107</v>
      </c>
      <c r="B15" s="65">
        <f>SUM(B12:B14)</f>
        <v>45</v>
      </c>
      <c r="C15" s="65">
        <f>SUM(C12:C14)</f>
        <v>168</v>
      </c>
      <c r="D15" s="65">
        <f>SUM(D12:D14)</f>
        <v>213</v>
      </c>
      <c r="E15" s="56">
        <f t="shared" si="0"/>
        <v>0.21126760563380281</v>
      </c>
      <c r="F15" s="86">
        <f t="shared" si="10"/>
        <v>0.78873239436619713</v>
      </c>
      <c r="G15" s="65">
        <f>SUM(G12:G14)</f>
        <v>41</v>
      </c>
      <c r="H15" s="65">
        <f>SUM(H12:H14)</f>
        <v>163</v>
      </c>
      <c r="I15" s="65">
        <f>SUM(I12:I14)</f>
        <v>204</v>
      </c>
      <c r="J15" s="33">
        <f t="shared" si="1"/>
        <v>0.20098039215686275</v>
      </c>
      <c r="K15" s="86">
        <f t="shared" si="11"/>
        <v>0.7990196078431373</v>
      </c>
      <c r="L15" s="65">
        <f>SUM(L12:L14)</f>
        <v>49</v>
      </c>
      <c r="M15" s="65">
        <f>SUM(M12:M14)</f>
        <v>173</v>
      </c>
      <c r="N15" s="65">
        <f>SUM(N12:N14)</f>
        <v>222</v>
      </c>
      <c r="O15" s="33">
        <f t="shared" si="2"/>
        <v>0.22072072072072071</v>
      </c>
      <c r="P15" s="86">
        <f t="shared" si="12"/>
        <v>0.77927927927927931</v>
      </c>
      <c r="Q15" s="65">
        <v>52</v>
      </c>
      <c r="R15" s="65">
        <v>184</v>
      </c>
      <c r="S15" s="65">
        <f>Q15+R15</f>
        <v>236</v>
      </c>
      <c r="T15" s="33">
        <f t="shared" si="3"/>
        <v>0.22033898305084745</v>
      </c>
      <c r="U15" s="86">
        <f t="shared" si="13"/>
        <v>0.77966101694915257</v>
      </c>
      <c r="V15" s="65">
        <v>53</v>
      </c>
      <c r="W15" s="65">
        <v>167</v>
      </c>
      <c r="X15" s="65">
        <f>V15+W15</f>
        <v>220</v>
      </c>
      <c r="Y15" s="33">
        <f t="shared" si="4"/>
        <v>0.24090909090909091</v>
      </c>
      <c r="Z15" s="86">
        <f t="shared" si="14"/>
        <v>0.75909090909090904</v>
      </c>
      <c r="AA15" s="65">
        <v>55</v>
      </c>
      <c r="AB15" s="65">
        <v>170</v>
      </c>
      <c r="AC15" s="65">
        <f>AA15+AB15</f>
        <v>225</v>
      </c>
      <c r="AD15" s="33">
        <f t="shared" si="5"/>
        <v>0.24444444444444444</v>
      </c>
      <c r="AE15" s="86">
        <f t="shared" si="15"/>
        <v>0.75555555555555554</v>
      </c>
      <c r="AF15" s="65">
        <v>57</v>
      </c>
      <c r="AG15" s="65">
        <v>180</v>
      </c>
      <c r="AH15" s="65">
        <f>AF15+AG15</f>
        <v>237</v>
      </c>
      <c r="AI15" s="33">
        <f t="shared" si="6"/>
        <v>0.24050632911392406</v>
      </c>
      <c r="AJ15" s="86">
        <f t="shared" si="16"/>
        <v>0.759493670886076</v>
      </c>
      <c r="AK15" s="65">
        <v>58</v>
      </c>
      <c r="AL15" s="65">
        <v>169</v>
      </c>
      <c r="AM15" s="65">
        <f>AK15+AL15</f>
        <v>227</v>
      </c>
      <c r="AN15" s="33">
        <f t="shared" si="7"/>
        <v>0.25550660792951541</v>
      </c>
      <c r="AO15" s="86">
        <f t="shared" si="17"/>
        <v>0.74449339207048459</v>
      </c>
      <c r="AP15" s="65">
        <v>63</v>
      </c>
      <c r="AQ15" s="65">
        <v>180</v>
      </c>
      <c r="AR15" s="65">
        <f>AP15+AQ15</f>
        <v>243</v>
      </c>
      <c r="AS15" s="33">
        <f t="shared" si="8"/>
        <v>0.25925925925925924</v>
      </c>
      <c r="AT15" s="87">
        <f t="shared" si="18"/>
        <v>0.7407407407407407</v>
      </c>
      <c r="AU15" s="65">
        <v>60</v>
      </c>
      <c r="AV15" s="65">
        <v>167</v>
      </c>
      <c r="AW15" s="65">
        <v>227</v>
      </c>
      <c r="AX15" s="33">
        <f t="shared" si="9"/>
        <v>0.26431718061674009</v>
      </c>
      <c r="AY15" s="87">
        <f t="shared" si="19"/>
        <v>0.73568281938325997</v>
      </c>
    </row>
    <row r="16" spans="1:51" ht="18" customHeight="1" x14ac:dyDescent="0.3">
      <c r="A16" s="79" t="s">
        <v>219</v>
      </c>
      <c r="B16" s="65">
        <v>487</v>
      </c>
      <c r="C16" s="65">
        <v>887</v>
      </c>
      <c r="D16" s="65">
        <v>1374</v>
      </c>
      <c r="E16" s="33">
        <f t="shared" si="0"/>
        <v>0.35443959243085882</v>
      </c>
      <c r="F16" s="86">
        <f t="shared" si="10"/>
        <v>0.64556040756914124</v>
      </c>
      <c r="G16" s="65">
        <v>517</v>
      </c>
      <c r="H16" s="65">
        <v>835</v>
      </c>
      <c r="I16" s="65">
        <f>SUM(G16:H16)</f>
        <v>1352</v>
      </c>
      <c r="J16" s="33">
        <f t="shared" si="1"/>
        <v>0.38239644970414199</v>
      </c>
      <c r="K16" s="86">
        <f t="shared" si="11"/>
        <v>0.61760355029585801</v>
      </c>
      <c r="L16" s="65">
        <v>538</v>
      </c>
      <c r="M16" s="65">
        <v>844</v>
      </c>
      <c r="N16" s="65">
        <f>SUM(L16:M16)</f>
        <v>1382</v>
      </c>
      <c r="O16" s="33">
        <f t="shared" si="2"/>
        <v>0.38929088277858176</v>
      </c>
      <c r="P16" s="86">
        <f t="shared" si="12"/>
        <v>0.61070911722141819</v>
      </c>
      <c r="Q16" s="65">
        <v>595</v>
      </c>
      <c r="R16" s="65">
        <v>864</v>
      </c>
      <c r="S16" s="65">
        <f>SUM(Q16:R16)</f>
        <v>1459</v>
      </c>
      <c r="T16" s="33">
        <f t="shared" si="3"/>
        <v>0.40781357093899934</v>
      </c>
      <c r="U16" s="86">
        <f t="shared" si="13"/>
        <v>0.59218642906100072</v>
      </c>
      <c r="V16" s="65">
        <v>566</v>
      </c>
      <c r="W16" s="65">
        <v>793</v>
      </c>
      <c r="X16" s="65">
        <f>SUM(V16:W16)</f>
        <v>1359</v>
      </c>
      <c r="Y16" s="33">
        <f t="shared" si="4"/>
        <v>0.41648270787343633</v>
      </c>
      <c r="Z16" s="86">
        <f t="shared" si="14"/>
        <v>0.58351729212656367</v>
      </c>
      <c r="AA16" s="65">
        <v>600</v>
      </c>
      <c r="AB16" s="65">
        <v>810</v>
      </c>
      <c r="AC16" s="65">
        <f>SUM(AA16:AB16)</f>
        <v>1410</v>
      </c>
      <c r="AD16" s="33">
        <f t="shared" si="5"/>
        <v>0.42553191489361702</v>
      </c>
      <c r="AE16" s="86">
        <f t="shared" si="15"/>
        <v>0.57446808510638303</v>
      </c>
      <c r="AF16" s="65">
        <v>642</v>
      </c>
      <c r="AG16" s="65">
        <v>830</v>
      </c>
      <c r="AH16" s="65">
        <f>SUM(AF16:AG16)</f>
        <v>1472</v>
      </c>
      <c r="AI16" s="33">
        <f t="shared" si="6"/>
        <v>0.43614130434782611</v>
      </c>
      <c r="AJ16" s="86">
        <f t="shared" si="16"/>
        <v>0.56385869565217395</v>
      </c>
      <c r="AK16" s="65">
        <v>688</v>
      </c>
      <c r="AL16" s="65">
        <v>832</v>
      </c>
      <c r="AM16" s="65">
        <f>SUM(AK16:AL16)</f>
        <v>1520</v>
      </c>
      <c r="AN16" s="33">
        <f t="shared" si="7"/>
        <v>0.45263157894736844</v>
      </c>
      <c r="AO16" s="86">
        <f t="shared" si="17"/>
        <v>0.54736842105263162</v>
      </c>
      <c r="AP16" s="65">
        <v>874</v>
      </c>
      <c r="AQ16" s="65">
        <v>1005</v>
      </c>
      <c r="AR16" s="65">
        <f>SUM(AP16:AQ16)</f>
        <v>1879</v>
      </c>
      <c r="AS16" s="33">
        <f t="shared" si="8"/>
        <v>0.46514103246407662</v>
      </c>
      <c r="AT16" s="87">
        <f t="shared" si="18"/>
        <v>0.53485896753592332</v>
      </c>
      <c r="AU16" s="65">
        <v>892</v>
      </c>
      <c r="AV16" s="65">
        <v>1012</v>
      </c>
      <c r="AW16" s="65">
        <v>1904</v>
      </c>
      <c r="AX16" s="33">
        <f t="shared" si="9"/>
        <v>0.46848739495798319</v>
      </c>
      <c r="AY16" s="87">
        <f t="shared" si="19"/>
        <v>0.53151260504201681</v>
      </c>
    </row>
    <row r="17" spans="1:51" ht="18" customHeight="1" x14ac:dyDescent="0.3">
      <c r="A17" s="79" t="s">
        <v>220</v>
      </c>
      <c r="B17" s="65">
        <v>101</v>
      </c>
      <c r="C17" s="65">
        <v>375</v>
      </c>
      <c r="D17" s="65">
        <v>476</v>
      </c>
      <c r="E17" s="33">
        <f t="shared" si="0"/>
        <v>0.21218487394957983</v>
      </c>
      <c r="F17" s="86">
        <f t="shared" si="10"/>
        <v>0.78781512605042014</v>
      </c>
      <c r="G17" s="65">
        <v>114</v>
      </c>
      <c r="H17" s="65">
        <v>377</v>
      </c>
      <c r="I17" s="65">
        <f>SUM(G17:H17)</f>
        <v>491</v>
      </c>
      <c r="J17" s="33">
        <f t="shared" si="1"/>
        <v>0.23217922606924643</v>
      </c>
      <c r="K17" s="86">
        <f t="shared" si="11"/>
        <v>0.76782077393075354</v>
      </c>
      <c r="L17" s="65">
        <v>121</v>
      </c>
      <c r="M17" s="65">
        <v>388</v>
      </c>
      <c r="N17" s="65">
        <f>SUM(L17:M17)</f>
        <v>509</v>
      </c>
      <c r="O17" s="33">
        <f t="shared" si="2"/>
        <v>0.23772102161100198</v>
      </c>
      <c r="P17" s="86">
        <f t="shared" si="12"/>
        <v>0.76227897838899805</v>
      </c>
      <c r="Q17" s="65">
        <v>144</v>
      </c>
      <c r="R17" s="65">
        <v>446</v>
      </c>
      <c r="S17" s="65">
        <f>SUM(Q17:R17)</f>
        <v>590</v>
      </c>
      <c r="T17" s="33">
        <f t="shared" si="3"/>
        <v>0.2440677966101695</v>
      </c>
      <c r="U17" s="86">
        <f t="shared" si="13"/>
        <v>0.75593220338983047</v>
      </c>
      <c r="V17" s="65">
        <v>153</v>
      </c>
      <c r="W17" s="65">
        <v>474</v>
      </c>
      <c r="X17" s="65">
        <f>SUM(V17:W17)</f>
        <v>627</v>
      </c>
      <c r="Y17" s="33">
        <f t="shared" si="4"/>
        <v>0.24401913875598086</v>
      </c>
      <c r="Z17" s="86">
        <f t="shared" si="14"/>
        <v>0.75598086124401909</v>
      </c>
      <c r="AA17" s="65">
        <v>166</v>
      </c>
      <c r="AB17" s="65">
        <v>514</v>
      </c>
      <c r="AC17" s="65">
        <f>SUM(AA17:AB17)</f>
        <v>680</v>
      </c>
      <c r="AD17" s="33">
        <f t="shared" si="5"/>
        <v>0.24411764705882352</v>
      </c>
      <c r="AE17" s="86">
        <f t="shared" si="15"/>
        <v>0.75588235294117645</v>
      </c>
      <c r="AF17" s="65">
        <v>179</v>
      </c>
      <c r="AG17" s="65">
        <v>516</v>
      </c>
      <c r="AH17" s="65">
        <f>SUM(AF17:AG17)</f>
        <v>695</v>
      </c>
      <c r="AI17" s="33">
        <f t="shared" si="6"/>
        <v>0.25755395683453236</v>
      </c>
      <c r="AJ17" s="86">
        <f t="shared" si="16"/>
        <v>0.74244604316546758</v>
      </c>
      <c r="AK17" s="65">
        <v>201</v>
      </c>
      <c r="AL17" s="65">
        <v>545</v>
      </c>
      <c r="AM17" s="65">
        <f>SUM(AK17:AL17)</f>
        <v>746</v>
      </c>
      <c r="AN17" s="33">
        <f t="shared" si="7"/>
        <v>0.26943699731903487</v>
      </c>
      <c r="AO17" s="86">
        <f t="shared" si="17"/>
        <v>0.73056300268096519</v>
      </c>
      <c r="AP17" s="65">
        <v>206</v>
      </c>
      <c r="AQ17" s="65">
        <v>574</v>
      </c>
      <c r="AR17" s="65">
        <f>SUM(AP17:AQ17)</f>
        <v>780</v>
      </c>
      <c r="AS17" s="33">
        <f t="shared" si="8"/>
        <v>0.26410256410256411</v>
      </c>
      <c r="AT17" s="87">
        <f t="shared" si="18"/>
        <v>0.73589743589743595</v>
      </c>
      <c r="AU17" s="65">
        <v>223</v>
      </c>
      <c r="AV17" s="65">
        <v>595</v>
      </c>
      <c r="AW17" s="65">
        <v>818</v>
      </c>
      <c r="AX17" s="33">
        <f t="shared" si="9"/>
        <v>0.27261613691931541</v>
      </c>
      <c r="AY17" s="87">
        <f t="shared" si="19"/>
        <v>0.72738386308068459</v>
      </c>
    </row>
    <row r="18" spans="1:51" ht="18" customHeight="1" x14ac:dyDescent="0.3">
      <c r="A18" s="79" t="s">
        <v>221</v>
      </c>
      <c r="B18" s="65">
        <v>57</v>
      </c>
      <c r="C18" s="65">
        <v>287</v>
      </c>
      <c r="D18" s="65">
        <v>344</v>
      </c>
      <c r="E18" s="33">
        <f t="shared" si="0"/>
        <v>0.16569767441860464</v>
      </c>
      <c r="F18" s="86">
        <f t="shared" si="10"/>
        <v>0.83430232558139539</v>
      </c>
      <c r="G18" s="65">
        <v>58</v>
      </c>
      <c r="H18" s="65">
        <v>306</v>
      </c>
      <c r="I18" s="65">
        <f>SUM(G18:H18)</f>
        <v>364</v>
      </c>
      <c r="J18" s="33">
        <f t="shared" si="1"/>
        <v>0.15934065934065933</v>
      </c>
      <c r="K18" s="86">
        <f t="shared" si="11"/>
        <v>0.84065934065934067</v>
      </c>
      <c r="L18" s="65">
        <v>54</v>
      </c>
      <c r="M18" s="65">
        <v>301</v>
      </c>
      <c r="N18" s="65">
        <f>SUM(L18:M18)</f>
        <v>355</v>
      </c>
      <c r="O18" s="33">
        <f t="shared" si="2"/>
        <v>0.15211267605633802</v>
      </c>
      <c r="P18" s="86">
        <f t="shared" si="12"/>
        <v>0.84788732394366195</v>
      </c>
      <c r="Q18" s="65">
        <v>63</v>
      </c>
      <c r="R18" s="65">
        <v>324</v>
      </c>
      <c r="S18" s="65">
        <f>SUM(Q18:R18)</f>
        <v>387</v>
      </c>
      <c r="T18" s="33">
        <f t="shared" si="3"/>
        <v>0.16279069767441862</v>
      </c>
      <c r="U18" s="86">
        <f t="shared" si="13"/>
        <v>0.83720930232558144</v>
      </c>
      <c r="V18" s="65">
        <v>61</v>
      </c>
      <c r="W18" s="65">
        <v>338</v>
      </c>
      <c r="X18" s="65">
        <f>SUM(V18:W18)</f>
        <v>399</v>
      </c>
      <c r="Y18" s="33">
        <f t="shared" si="4"/>
        <v>0.15288220551378445</v>
      </c>
      <c r="Z18" s="86">
        <f t="shared" si="14"/>
        <v>0.84711779448621549</v>
      </c>
      <c r="AA18" s="65">
        <v>75</v>
      </c>
      <c r="AB18" s="65">
        <v>362</v>
      </c>
      <c r="AC18" s="65">
        <f>SUM(AA18:AB18)</f>
        <v>437</v>
      </c>
      <c r="AD18" s="33">
        <f t="shared" si="5"/>
        <v>0.17162471395881007</v>
      </c>
      <c r="AE18" s="86">
        <f t="shared" si="15"/>
        <v>0.82837528604118993</v>
      </c>
      <c r="AF18" s="65">
        <v>84</v>
      </c>
      <c r="AG18" s="65">
        <v>390</v>
      </c>
      <c r="AH18" s="65">
        <f>SUM(AF18:AG18)</f>
        <v>474</v>
      </c>
      <c r="AI18" s="33">
        <f t="shared" si="6"/>
        <v>0.17721518987341772</v>
      </c>
      <c r="AJ18" s="86">
        <f t="shared" si="16"/>
        <v>0.82278481012658233</v>
      </c>
      <c r="AK18" s="65">
        <v>91</v>
      </c>
      <c r="AL18" s="65">
        <v>422</v>
      </c>
      <c r="AM18" s="65">
        <f>SUM(AK18:AL18)</f>
        <v>513</v>
      </c>
      <c r="AN18" s="33">
        <f t="shared" si="7"/>
        <v>0.17738791423001948</v>
      </c>
      <c r="AO18" s="86">
        <f t="shared" si="17"/>
        <v>0.82261208576998046</v>
      </c>
      <c r="AP18" s="65">
        <v>94</v>
      </c>
      <c r="AQ18" s="65">
        <v>422</v>
      </c>
      <c r="AR18" s="65">
        <f>SUM(AP18:AQ18)</f>
        <v>516</v>
      </c>
      <c r="AS18" s="33">
        <f t="shared" si="8"/>
        <v>0.18217054263565891</v>
      </c>
      <c r="AT18" s="87">
        <f t="shared" si="18"/>
        <v>0.81782945736434109</v>
      </c>
      <c r="AU18" s="65">
        <v>101</v>
      </c>
      <c r="AV18" s="65">
        <v>434</v>
      </c>
      <c r="AW18" s="65">
        <v>535</v>
      </c>
      <c r="AX18" s="33">
        <f t="shared" si="9"/>
        <v>0.18878504672897195</v>
      </c>
      <c r="AY18" s="87">
        <f t="shared" si="19"/>
        <v>0.81121495327102799</v>
      </c>
    </row>
    <row r="19" spans="1:51" s="25" customFormat="1" ht="18" customHeight="1" x14ac:dyDescent="0.3">
      <c r="A19" s="79" t="s">
        <v>112</v>
      </c>
      <c r="B19" s="65">
        <f>SUM(B16:B18)</f>
        <v>645</v>
      </c>
      <c r="C19" s="65">
        <f>SUM(C16:C18)</f>
        <v>1549</v>
      </c>
      <c r="D19" s="65">
        <f>SUM(D16:D18)</f>
        <v>2194</v>
      </c>
      <c r="E19" s="56">
        <f t="shared" si="0"/>
        <v>0.29398359161349136</v>
      </c>
      <c r="F19" s="86">
        <f t="shared" si="10"/>
        <v>0.7060164083865087</v>
      </c>
      <c r="G19" s="65">
        <f>SUM(G16:G18)</f>
        <v>689</v>
      </c>
      <c r="H19" s="65">
        <f>SUM(H16:H18)</f>
        <v>1518</v>
      </c>
      <c r="I19" s="65">
        <f>SUM(I16:I18)</f>
        <v>2207</v>
      </c>
      <c r="J19" s="33">
        <f t="shared" si="1"/>
        <v>0.31218849116447667</v>
      </c>
      <c r="K19" s="86">
        <f t="shared" si="11"/>
        <v>0.68781150883552333</v>
      </c>
      <c r="L19" s="65">
        <f>SUM(L16:L18)</f>
        <v>713</v>
      </c>
      <c r="M19" s="65">
        <f>SUM(M16:M18)</f>
        <v>1533</v>
      </c>
      <c r="N19" s="65">
        <f>SUM(N16:N18)</f>
        <v>2246</v>
      </c>
      <c r="O19" s="33">
        <f t="shared" si="2"/>
        <v>0.317453250222618</v>
      </c>
      <c r="P19" s="86">
        <f t="shared" si="12"/>
        <v>0.68254674977738206</v>
      </c>
      <c r="Q19" s="65">
        <v>802</v>
      </c>
      <c r="R19" s="65">
        <v>1634</v>
      </c>
      <c r="S19" s="65">
        <f>Q19+R19</f>
        <v>2436</v>
      </c>
      <c r="T19" s="33">
        <f t="shared" si="3"/>
        <v>0.32922824302134646</v>
      </c>
      <c r="U19" s="86">
        <f t="shared" si="13"/>
        <v>0.67077175697865354</v>
      </c>
      <c r="V19" s="65">
        <v>780</v>
      </c>
      <c r="W19" s="65">
        <v>1605</v>
      </c>
      <c r="X19" s="65">
        <f>V19+W19</f>
        <v>2385</v>
      </c>
      <c r="Y19" s="33">
        <f t="shared" si="4"/>
        <v>0.32704402515723269</v>
      </c>
      <c r="Z19" s="86">
        <f t="shared" si="14"/>
        <v>0.67295597484276726</v>
      </c>
      <c r="AA19" s="65">
        <v>841</v>
      </c>
      <c r="AB19" s="65">
        <v>1686</v>
      </c>
      <c r="AC19" s="65">
        <f>AA19+AB19</f>
        <v>2527</v>
      </c>
      <c r="AD19" s="33">
        <f t="shared" si="5"/>
        <v>0.33280569845666796</v>
      </c>
      <c r="AE19" s="86">
        <f t="shared" si="15"/>
        <v>0.66719430154333204</v>
      </c>
      <c r="AF19" s="65">
        <v>905</v>
      </c>
      <c r="AG19" s="65">
        <v>1736</v>
      </c>
      <c r="AH19" s="65">
        <f>AF19+AG19</f>
        <v>2641</v>
      </c>
      <c r="AI19" s="33">
        <f t="shared" si="6"/>
        <v>0.3426732298371829</v>
      </c>
      <c r="AJ19" s="86">
        <f t="shared" si="16"/>
        <v>0.65732677016281715</v>
      </c>
      <c r="AK19" s="65">
        <v>980</v>
      </c>
      <c r="AL19" s="65">
        <v>1799</v>
      </c>
      <c r="AM19" s="65">
        <f>AK19+AL19</f>
        <v>2779</v>
      </c>
      <c r="AN19" s="33">
        <f t="shared" si="7"/>
        <v>0.3526448362720403</v>
      </c>
      <c r="AO19" s="86">
        <f t="shared" si="17"/>
        <v>0.64735516372795965</v>
      </c>
      <c r="AP19" s="65">
        <v>1174</v>
      </c>
      <c r="AQ19" s="65">
        <v>2001</v>
      </c>
      <c r="AR19" s="65">
        <f>AP19+AQ19</f>
        <v>3175</v>
      </c>
      <c r="AS19" s="33">
        <f t="shared" si="8"/>
        <v>0.36976377952755907</v>
      </c>
      <c r="AT19" s="87">
        <f t="shared" si="18"/>
        <v>0.63023622047244099</v>
      </c>
      <c r="AU19" s="65">
        <v>1216</v>
      </c>
      <c r="AV19" s="65">
        <v>2041</v>
      </c>
      <c r="AW19" s="65">
        <v>3257</v>
      </c>
      <c r="AX19" s="33">
        <f t="shared" si="9"/>
        <v>0.37334970832054037</v>
      </c>
      <c r="AY19" s="87">
        <f t="shared" si="19"/>
        <v>0.62665029167945963</v>
      </c>
    </row>
    <row r="20" spans="1:51" ht="18" customHeight="1" x14ac:dyDescent="0.3">
      <c r="A20" s="79" t="s">
        <v>222</v>
      </c>
      <c r="B20" s="65">
        <v>38</v>
      </c>
      <c r="C20" s="65">
        <v>27</v>
      </c>
      <c r="D20" s="65">
        <v>65</v>
      </c>
      <c r="E20" s="33">
        <f t="shared" si="0"/>
        <v>0.58461538461538465</v>
      </c>
      <c r="F20" s="86">
        <f t="shared" si="10"/>
        <v>0.41538461538461541</v>
      </c>
      <c r="G20" s="65">
        <v>37</v>
      </c>
      <c r="H20" s="65">
        <v>26</v>
      </c>
      <c r="I20" s="65">
        <f>SUM(G20:H20)</f>
        <v>63</v>
      </c>
      <c r="J20" s="33">
        <f t="shared" si="1"/>
        <v>0.58730158730158732</v>
      </c>
      <c r="K20" s="86">
        <f t="shared" si="11"/>
        <v>0.41269841269841268</v>
      </c>
      <c r="L20" s="65">
        <v>39</v>
      </c>
      <c r="M20" s="65">
        <v>25</v>
      </c>
      <c r="N20" s="65">
        <f>SUM(L20:M20)</f>
        <v>64</v>
      </c>
      <c r="O20" s="33">
        <f t="shared" si="2"/>
        <v>0.609375</v>
      </c>
      <c r="P20" s="86">
        <f t="shared" si="12"/>
        <v>0.390625</v>
      </c>
      <c r="Q20" s="65">
        <v>34</v>
      </c>
      <c r="R20" s="65">
        <v>19</v>
      </c>
      <c r="S20" s="65">
        <v>53</v>
      </c>
      <c r="T20" s="33">
        <f t="shared" si="3"/>
        <v>0.64150943396226412</v>
      </c>
      <c r="U20" s="86">
        <f t="shared" si="13"/>
        <v>0.35849056603773582</v>
      </c>
      <c r="V20" s="65">
        <v>36</v>
      </c>
      <c r="W20" s="65">
        <v>20</v>
      </c>
      <c r="X20" s="65">
        <f>SUM(V20:W20)</f>
        <v>56</v>
      </c>
      <c r="Y20" s="33">
        <f t="shared" si="4"/>
        <v>0.6428571428571429</v>
      </c>
      <c r="Z20" s="86">
        <f t="shared" si="14"/>
        <v>0.35714285714285715</v>
      </c>
      <c r="AA20" s="65">
        <v>35</v>
      </c>
      <c r="AB20" s="65">
        <v>22</v>
      </c>
      <c r="AC20" s="65">
        <f>SUM(AA20:AB20)</f>
        <v>57</v>
      </c>
      <c r="AD20" s="33">
        <f t="shared" si="5"/>
        <v>0.61403508771929827</v>
      </c>
      <c r="AE20" s="86">
        <f t="shared" si="15"/>
        <v>0.38596491228070173</v>
      </c>
      <c r="AF20" s="65">
        <v>38</v>
      </c>
      <c r="AG20" s="65">
        <v>20</v>
      </c>
      <c r="AH20" s="65">
        <f>SUM(AF20:AG20)</f>
        <v>58</v>
      </c>
      <c r="AI20" s="33">
        <f t="shared" si="6"/>
        <v>0.65517241379310343</v>
      </c>
      <c r="AJ20" s="86">
        <f t="shared" si="16"/>
        <v>0.34482758620689657</v>
      </c>
      <c r="AK20" s="65">
        <v>37</v>
      </c>
      <c r="AL20" s="65">
        <v>18</v>
      </c>
      <c r="AM20" s="65">
        <f>SUM(AK20:AL20)</f>
        <v>55</v>
      </c>
      <c r="AN20" s="33">
        <f t="shared" si="7"/>
        <v>0.67272727272727273</v>
      </c>
      <c r="AO20" s="86">
        <f t="shared" si="17"/>
        <v>0.32727272727272727</v>
      </c>
      <c r="AP20" s="65">
        <v>37</v>
      </c>
      <c r="AQ20" s="65">
        <v>19</v>
      </c>
      <c r="AR20" s="65">
        <f>SUM(AP20:AQ20)</f>
        <v>56</v>
      </c>
      <c r="AS20" s="33">
        <f t="shared" si="8"/>
        <v>0.6607142857142857</v>
      </c>
      <c r="AT20" s="87">
        <f t="shared" si="18"/>
        <v>0.3392857142857143</v>
      </c>
      <c r="AU20" s="65">
        <v>38</v>
      </c>
      <c r="AV20" s="65">
        <v>19</v>
      </c>
      <c r="AW20" s="65">
        <v>57</v>
      </c>
      <c r="AX20" s="33">
        <f t="shared" si="9"/>
        <v>0.66666666666666663</v>
      </c>
      <c r="AY20" s="87">
        <f t="shared" si="19"/>
        <v>0.33333333333333331</v>
      </c>
    </row>
    <row r="21" spans="1:51" ht="18" customHeight="1" x14ac:dyDescent="0.3">
      <c r="A21" s="79" t="s">
        <v>223</v>
      </c>
      <c r="B21" s="65">
        <v>11</v>
      </c>
      <c r="C21" s="65">
        <v>19</v>
      </c>
      <c r="D21" s="65">
        <v>30</v>
      </c>
      <c r="E21" s="33">
        <f t="shared" si="0"/>
        <v>0.36666666666666664</v>
      </c>
      <c r="F21" s="86">
        <f t="shared" si="10"/>
        <v>0.6333333333333333</v>
      </c>
      <c r="G21" s="65">
        <v>14</v>
      </c>
      <c r="H21" s="65">
        <v>13</v>
      </c>
      <c r="I21" s="65">
        <f>SUM(G21:H21)</f>
        <v>27</v>
      </c>
      <c r="J21" s="33">
        <f t="shared" si="1"/>
        <v>0.51851851851851849</v>
      </c>
      <c r="K21" s="86">
        <f t="shared" si="11"/>
        <v>0.48148148148148145</v>
      </c>
      <c r="L21" s="65">
        <v>13</v>
      </c>
      <c r="M21" s="65">
        <v>14</v>
      </c>
      <c r="N21" s="65">
        <f>SUM(L21:M21)</f>
        <v>27</v>
      </c>
      <c r="O21" s="33">
        <f t="shared" si="2"/>
        <v>0.48148148148148145</v>
      </c>
      <c r="P21" s="86">
        <f t="shared" si="12"/>
        <v>0.51851851851851849</v>
      </c>
      <c r="Q21" s="65">
        <v>14</v>
      </c>
      <c r="R21" s="65">
        <v>16</v>
      </c>
      <c r="S21" s="65">
        <v>30</v>
      </c>
      <c r="T21" s="33">
        <f t="shared" si="3"/>
        <v>0.46666666666666667</v>
      </c>
      <c r="U21" s="86">
        <f t="shared" si="13"/>
        <v>0.53333333333333333</v>
      </c>
      <c r="V21" s="65">
        <v>17</v>
      </c>
      <c r="W21" s="65">
        <v>17</v>
      </c>
      <c r="X21" s="65">
        <f>SUM(V21:W21)</f>
        <v>34</v>
      </c>
      <c r="Y21" s="33">
        <f t="shared" si="4"/>
        <v>0.5</v>
      </c>
      <c r="Z21" s="86">
        <f t="shared" si="14"/>
        <v>0.5</v>
      </c>
      <c r="AA21" s="65">
        <v>17</v>
      </c>
      <c r="AB21" s="65">
        <v>17</v>
      </c>
      <c r="AC21" s="65">
        <f>SUM(AA21:AB21)</f>
        <v>34</v>
      </c>
      <c r="AD21" s="33">
        <f t="shared" si="5"/>
        <v>0.5</v>
      </c>
      <c r="AE21" s="86">
        <f t="shared" si="15"/>
        <v>0.5</v>
      </c>
      <c r="AF21" s="65">
        <v>21</v>
      </c>
      <c r="AG21" s="65">
        <v>19</v>
      </c>
      <c r="AH21" s="65">
        <f>SUM(AF21:AG21)</f>
        <v>40</v>
      </c>
      <c r="AI21" s="33">
        <f t="shared" si="6"/>
        <v>0.52500000000000002</v>
      </c>
      <c r="AJ21" s="86">
        <f t="shared" si="16"/>
        <v>0.47499999999999998</v>
      </c>
      <c r="AK21" s="65">
        <v>21</v>
      </c>
      <c r="AL21" s="65">
        <v>21</v>
      </c>
      <c r="AM21" s="65">
        <f>SUM(AK21:AL21)</f>
        <v>42</v>
      </c>
      <c r="AN21" s="33">
        <f t="shared" si="7"/>
        <v>0.5</v>
      </c>
      <c r="AO21" s="86">
        <f t="shared" si="17"/>
        <v>0.5</v>
      </c>
      <c r="AP21" s="65">
        <v>22</v>
      </c>
      <c r="AQ21" s="65">
        <v>22</v>
      </c>
      <c r="AR21" s="65">
        <f>SUM(AP21:AQ21)</f>
        <v>44</v>
      </c>
      <c r="AS21" s="33">
        <f t="shared" si="8"/>
        <v>0.5</v>
      </c>
      <c r="AT21" s="87">
        <f t="shared" si="18"/>
        <v>0.5</v>
      </c>
      <c r="AU21" s="65">
        <v>19</v>
      </c>
      <c r="AV21" s="65">
        <v>22</v>
      </c>
      <c r="AW21" s="65">
        <v>41</v>
      </c>
      <c r="AX21" s="33">
        <f t="shared" si="9"/>
        <v>0.46341463414634149</v>
      </c>
      <c r="AY21" s="87">
        <f t="shared" si="19"/>
        <v>0.53658536585365857</v>
      </c>
    </row>
    <row r="22" spans="1:51" ht="18" customHeight="1" x14ac:dyDescent="0.3">
      <c r="A22" s="79" t="s">
        <v>224</v>
      </c>
      <c r="B22" s="65">
        <v>4</v>
      </c>
      <c r="C22" s="65">
        <v>16</v>
      </c>
      <c r="D22" s="65">
        <v>20</v>
      </c>
      <c r="E22" s="33">
        <f t="shared" si="0"/>
        <v>0.2</v>
      </c>
      <c r="F22" s="86">
        <f t="shared" si="10"/>
        <v>0.8</v>
      </c>
      <c r="G22" s="65">
        <v>5</v>
      </c>
      <c r="H22" s="65">
        <v>16</v>
      </c>
      <c r="I22" s="65">
        <f>SUM(G22:H22)</f>
        <v>21</v>
      </c>
      <c r="J22" s="33">
        <f t="shared" si="1"/>
        <v>0.23809523809523808</v>
      </c>
      <c r="K22" s="86">
        <f t="shared" si="11"/>
        <v>0.76190476190476186</v>
      </c>
      <c r="L22" s="65">
        <v>6</v>
      </c>
      <c r="M22" s="65">
        <v>14</v>
      </c>
      <c r="N22" s="65">
        <v>20</v>
      </c>
      <c r="O22" s="33">
        <f t="shared" si="2"/>
        <v>0.3</v>
      </c>
      <c r="P22" s="86">
        <f t="shared" si="12"/>
        <v>0.7</v>
      </c>
      <c r="Q22" s="65">
        <v>6</v>
      </c>
      <c r="R22" s="65">
        <v>15</v>
      </c>
      <c r="S22" s="65">
        <v>21</v>
      </c>
      <c r="T22" s="33">
        <f t="shared" si="3"/>
        <v>0.2857142857142857</v>
      </c>
      <c r="U22" s="86">
        <f t="shared" si="13"/>
        <v>0.7142857142857143</v>
      </c>
      <c r="V22" s="65">
        <v>6</v>
      </c>
      <c r="W22" s="65">
        <v>14</v>
      </c>
      <c r="X22" s="65">
        <f>SUM(V22:W22)</f>
        <v>20</v>
      </c>
      <c r="Y22" s="33">
        <f t="shared" si="4"/>
        <v>0.3</v>
      </c>
      <c r="Z22" s="86">
        <f t="shared" si="14"/>
        <v>0.7</v>
      </c>
      <c r="AA22" s="65">
        <v>6</v>
      </c>
      <c r="AB22" s="65">
        <v>13</v>
      </c>
      <c r="AC22" s="65">
        <f>SUM(AA22:AB22)</f>
        <v>19</v>
      </c>
      <c r="AD22" s="33">
        <f t="shared" si="5"/>
        <v>0.31578947368421051</v>
      </c>
      <c r="AE22" s="86">
        <f t="shared" si="15"/>
        <v>0.68421052631578949</v>
      </c>
      <c r="AF22" s="65">
        <v>6</v>
      </c>
      <c r="AG22" s="65">
        <v>14</v>
      </c>
      <c r="AH22" s="65">
        <f>SUM(AF22:AG22)</f>
        <v>20</v>
      </c>
      <c r="AI22" s="33">
        <f t="shared" si="6"/>
        <v>0.3</v>
      </c>
      <c r="AJ22" s="86">
        <f t="shared" si="16"/>
        <v>0.7</v>
      </c>
      <c r="AK22" s="65">
        <v>7</v>
      </c>
      <c r="AL22" s="65">
        <v>14</v>
      </c>
      <c r="AM22" s="65">
        <f>SUM(AK22:AL22)</f>
        <v>21</v>
      </c>
      <c r="AN22" s="33">
        <f t="shared" si="7"/>
        <v>0.33333333333333331</v>
      </c>
      <c r="AO22" s="86">
        <f t="shared" si="17"/>
        <v>0.66666666666666663</v>
      </c>
      <c r="AP22" s="65">
        <v>7</v>
      </c>
      <c r="AQ22" s="65">
        <v>14</v>
      </c>
      <c r="AR22" s="65">
        <f>SUM(AP22:AQ22)</f>
        <v>21</v>
      </c>
      <c r="AS22" s="33">
        <f t="shared" si="8"/>
        <v>0.33333333333333331</v>
      </c>
      <c r="AT22" s="87">
        <f t="shared" si="18"/>
        <v>0.66666666666666663</v>
      </c>
      <c r="AU22" s="65">
        <v>10</v>
      </c>
      <c r="AV22" s="65">
        <v>15</v>
      </c>
      <c r="AW22" s="65">
        <v>25</v>
      </c>
      <c r="AX22" s="33">
        <f t="shared" si="9"/>
        <v>0.4</v>
      </c>
      <c r="AY22" s="87">
        <f t="shared" si="19"/>
        <v>0.6</v>
      </c>
    </row>
    <row r="23" spans="1:51" s="25" customFormat="1" ht="18" customHeight="1" x14ac:dyDescent="0.3">
      <c r="A23" s="79" t="s">
        <v>118</v>
      </c>
      <c r="B23" s="65">
        <f>SUM(B20:B22)</f>
        <v>53</v>
      </c>
      <c r="C23" s="65">
        <f>SUM(C20:C22)</f>
        <v>62</v>
      </c>
      <c r="D23" s="65">
        <f>SUM(D20:D22)</f>
        <v>115</v>
      </c>
      <c r="E23" s="56">
        <f t="shared" si="0"/>
        <v>0.46086956521739131</v>
      </c>
      <c r="F23" s="86">
        <f t="shared" si="10"/>
        <v>0.53913043478260869</v>
      </c>
      <c r="G23" s="65">
        <f>SUM(G20:G22)</f>
        <v>56</v>
      </c>
      <c r="H23" s="65">
        <f>SUM(H20:H22)</f>
        <v>55</v>
      </c>
      <c r="I23" s="65">
        <f>SUM(I20:I22)</f>
        <v>111</v>
      </c>
      <c r="J23" s="33">
        <f t="shared" si="1"/>
        <v>0.50450450450450446</v>
      </c>
      <c r="K23" s="86">
        <f t="shared" si="11"/>
        <v>0.49549549549549549</v>
      </c>
      <c r="L23" s="65">
        <f>SUM(L20:L22)</f>
        <v>58</v>
      </c>
      <c r="M23" s="65">
        <f>SUM(M20:M22)</f>
        <v>53</v>
      </c>
      <c r="N23" s="65">
        <f>SUM(N20:N22)</f>
        <v>111</v>
      </c>
      <c r="O23" s="33">
        <f t="shared" si="2"/>
        <v>0.52252252252252251</v>
      </c>
      <c r="P23" s="86">
        <f t="shared" si="12"/>
        <v>0.47747747747747749</v>
      </c>
      <c r="Q23" s="65">
        <v>54</v>
      </c>
      <c r="R23" s="65">
        <v>50</v>
      </c>
      <c r="S23" s="65">
        <f>Q23+R23</f>
        <v>104</v>
      </c>
      <c r="T23" s="33">
        <f t="shared" si="3"/>
        <v>0.51923076923076927</v>
      </c>
      <c r="U23" s="86">
        <f t="shared" si="13"/>
        <v>0.48076923076923078</v>
      </c>
      <c r="V23" s="65">
        <v>59</v>
      </c>
      <c r="W23" s="65">
        <v>51</v>
      </c>
      <c r="X23" s="65">
        <f>V23+W23</f>
        <v>110</v>
      </c>
      <c r="Y23" s="33">
        <f t="shared" si="4"/>
        <v>0.53636363636363638</v>
      </c>
      <c r="Z23" s="86">
        <f t="shared" si="14"/>
        <v>0.46363636363636362</v>
      </c>
      <c r="AA23" s="65">
        <v>58</v>
      </c>
      <c r="AB23" s="65">
        <v>52</v>
      </c>
      <c r="AC23" s="65">
        <f>AA23+AB23</f>
        <v>110</v>
      </c>
      <c r="AD23" s="33">
        <f t="shared" si="5"/>
        <v>0.52727272727272723</v>
      </c>
      <c r="AE23" s="86">
        <f t="shared" si="15"/>
        <v>0.47272727272727272</v>
      </c>
      <c r="AF23" s="65">
        <v>65</v>
      </c>
      <c r="AG23" s="65">
        <v>53</v>
      </c>
      <c r="AH23" s="65">
        <f>AF23+AG23</f>
        <v>118</v>
      </c>
      <c r="AI23" s="33">
        <f t="shared" si="6"/>
        <v>0.55084745762711862</v>
      </c>
      <c r="AJ23" s="86">
        <f t="shared" si="16"/>
        <v>0.44915254237288138</v>
      </c>
      <c r="AK23" s="65">
        <v>65</v>
      </c>
      <c r="AL23" s="65">
        <v>53</v>
      </c>
      <c r="AM23" s="65">
        <v>118</v>
      </c>
      <c r="AN23" s="33">
        <f t="shared" si="7"/>
        <v>0.55084745762711862</v>
      </c>
      <c r="AO23" s="86">
        <f t="shared" si="17"/>
        <v>0.44915254237288138</v>
      </c>
      <c r="AP23" s="65">
        <v>66</v>
      </c>
      <c r="AQ23" s="65">
        <v>55</v>
      </c>
      <c r="AR23" s="65">
        <f>AP23+AQ23</f>
        <v>121</v>
      </c>
      <c r="AS23" s="33">
        <f t="shared" si="8"/>
        <v>0.54545454545454541</v>
      </c>
      <c r="AT23" s="87">
        <f t="shared" si="18"/>
        <v>0.45454545454545453</v>
      </c>
      <c r="AU23" s="65">
        <v>67</v>
      </c>
      <c r="AV23" s="65">
        <v>56</v>
      </c>
      <c r="AW23" s="65">
        <v>123</v>
      </c>
      <c r="AX23" s="33">
        <f t="shared" si="9"/>
        <v>0.54471544715447151</v>
      </c>
      <c r="AY23" s="87">
        <f t="shared" si="19"/>
        <v>0.45528455284552843</v>
      </c>
    </row>
    <row r="24" spans="1:51" ht="18" customHeight="1" x14ac:dyDescent="0.3">
      <c r="A24" s="79" t="s">
        <v>225</v>
      </c>
      <c r="B24" s="65">
        <v>419</v>
      </c>
      <c r="C24" s="65">
        <v>367</v>
      </c>
      <c r="D24" s="65">
        <v>786</v>
      </c>
      <c r="E24" s="33">
        <f t="shared" si="0"/>
        <v>0.5330788804071247</v>
      </c>
      <c r="F24" s="86">
        <f t="shared" si="10"/>
        <v>0.4669211195928753</v>
      </c>
      <c r="G24" s="65">
        <v>426</v>
      </c>
      <c r="H24" s="65">
        <v>336</v>
      </c>
      <c r="I24" s="65">
        <f>SUM(G24:H24)</f>
        <v>762</v>
      </c>
      <c r="J24" s="33">
        <f t="shared" si="1"/>
        <v>0.55905511811023623</v>
      </c>
      <c r="K24" s="86">
        <f t="shared" si="11"/>
        <v>0.44094488188976377</v>
      </c>
      <c r="L24" s="65">
        <v>441</v>
      </c>
      <c r="M24" s="65">
        <v>325</v>
      </c>
      <c r="N24" s="65">
        <f>SUM(L24:M24)</f>
        <v>766</v>
      </c>
      <c r="O24" s="33">
        <f t="shared" si="2"/>
        <v>0.57571801566579639</v>
      </c>
      <c r="P24" s="86">
        <f t="shared" si="12"/>
        <v>0.42428198433420367</v>
      </c>
      <c r="Q24" s="65">
        <v>438</v>
      </c>
      <c r="R24" s="65">
        <v>325</v>
      </c>
      <c r="S24" s="65">
        <f>SUM(Q24:R24)</f>
        <v>763</v>
      </c>
      <c r="T24" s="33">
        <f t="shared" si="3"/>
        <v>0.57404980340760159</v>
      </c>
      <c r="U24" s="86">
        <f t="shared" si="13"/>
        <v>0.42595019659239841</v>
      </c>
      <c r="V24" s="65">
        <v>447</v>
      </c>
      <c r="W24" s="65">
        <v>331</v>
      </c>
      <c r="X24" s="65">
        <f>SUM(V24:W24)</f>
        <v>778</v>
      </c>
      <c r="Y24" s="33">
        <f t="shared" si="4"/>
        <v>0.57455012853470433</v>
      </c>
      <c r="Z24" s="86">
        <f t="shared" si="14"/>
        <v>0.42544987146529561</v>
      </c>
      <c r="AA24" s="65">
        <v>465</v>
      </c>
      <c r="AB24" s="65">
        <v>343</v>
      </c>
      <c r="AC24" s="65">
        <f>SUM(AA24:AB24)</f>
        <v>808</v>
      </c>
      <c r="AD24" s="33">
        <f t="shared" si="5"/>
        <v>0.57549504950495045</v>
      </c>
      <c r="AE24" s="86">
        <f t="shared" si="15"/>
        <v>0.42450495049504949</v>
      </c>
      <c r="AF24" s="65">
        <v>446</v>
      </c>
      <c r="AG24" s="65">
        <v>341</v>
      </c>
      <c r="AH24" s="65">
        <f>SUM(AF24:AG24)</f>
        <v>787</v>
      </c>
      <c r="AI24" s="33">
        <f t="shared" si="6"/>
        <v>0.56670902160101655</v>
      </c>
      <c r="AJ24" s="86">
        <f t="shared" si="16"/>
        <v>0.43329097839898351</v>
      </c>
      <c r="AK24" s="65">
        <v>443</v>
      </c>
      <c r="AL24" s="65">
        <v>357</v>
      </c>
      <c r="AM24" s="65">
        <f>SUM(AK24:AL24)</f>
        <v>800</v>
      </c>
      <c r="AN24" s="33">
        <f t="shared" si="7"/>
        <v>0.55374999999999996</v>
      </c>
      <c r="AO24" s="86">
        <f t="shared" si="17"/>
        <v>0.44624999999999998</v>
      </c>
      <c r="AP24" s="65">
        <v>464</v>
      </c>
      <c r="AQ24" s="65">
        <v>364</v>
      </c>
      <c r="AR24" s="65">
        <f>SUM(AP24:AQ24)</f>
        <v>828</v>
      </c>
      <c r="AS24" s="33">
        <f t="shared" si="8"/>
        <v>0.56038647342995174</v>
      </c>
      <c r="AT24" s="87">
        <f t="shared" si="18"/>
        <v>0.43961352657004832</v>
      </c>
      <c r="AU24" s="65">
        <v>463</v>
      </c>
      <c r="AV24" s="65">
        <v>320</v>
      </c>
      <c r="AW24" s="65">
        <v>783</v>
      </c>
      <c r="AX24" s="33">
        <f t="shared" si="9"/>
        <v>0.59131545338441893</v>
      </c>
      <c r="AY24" s="87">
        <f t="shared" si="19"/>
        <v>0.40868454661558112</v>
      </c>
    </row>
    <row r="25" spans="1:51" ht="18" customHeight="1" x14ac:dyDescent="0.3">
      <c r="A25" s="79" t="s">
        <v>226</v>
      </c>
      <c r="B25" s="65">
        <v>40</v>
      </c>
      <c r="C25" s="65">
        <v>61</v>
      </c>
      <c r="D25" s="65">
        <v>101</v>
      </c>
      <c r="E25" s="33">
        <f t="shared" si="0"/>
        <v>0.39603960396039606</v>
      </c>
      <c r="F25" s="86">
        <f t="shared" si="10"/>
        <v>0.60396039603960394</v>
      </c>
      <c r="G25" s="65">
        <v>40</v>
      </c>
      <c r="H25" s="65">
        <v>60</v>
      </c>
      <c r="I25" s="65">
        <f>SUM(G25:H25)</f>
        <v>100</v>
      </c>
      <c r="J25" s="33">
        <f t="shared" si="1"/>
        <v>0.4</v>
      </c>
      <c r="K25" s="86">
        <f t="shared" si="11"/>
        <v>0.6</v>
      </c>
      <c r="L25" s="65">
        <v>46</v>
      </c>
      <c r="M25" s="65">
        <v>64</v>
      </c>
      <c r="N25" s="65">
        <f>SUM(L25:M25)</f>
        <v>110</v>
      </c>
      <c r="O25" s="33">
        <f t="shared" si="2"/>
        <v>0.41818181818181815</v>
      </c>
      <c r="P25" s="86">
        <f t="shared" si="12"/>
        <v>0.58181818181818179</v>
      </c>
      <c r="Q25" s="65">
        <v>46</v>
      </c>
      <c r="R25" s="65">
        <v>67</v>
      </c>
      <c r="S25" s="65">
        <f>SUM(Q25:R25)</f>
        <v>113</v>
      </c>
      <c r="T25" s="33">
        <f t="shared" si="3"/>
        <v>0.40707964601769914</v>
      </c>
      <c r="U25" s="86">
        <f t="shared" si="13"/>
        <v>0.59292035398230092</v>
      </c>
      <c r="V25" s="65">
        <v>44</v>
      </c>
      <c r="W25" s="65">
        <v>70</v>
      </c>
      <c r="X25" s="65">
        <f>SUM(V25:W25)</f>
        <v>114</v>
      </c>
      <c r="Y25" s="33">
        <f t="shared" si="4"/>
        <v>0.38596491228070173</v>
      </c>
      <c r="Z25" s="86">
        <f t="shared" si="14"/>
        <v>0.61403508771929827</v>
      </c>
      <c r="AA25" s="65">
        <v>48</v>
      </c>
      <c r="AB25" s="65">
        <v>76</v>
      </c>
      <c r="AC25" s="65">
        <f>SUM(AA25:AB25)</f>
        <v>124</v>
      </c>
      <c r="AD25" s="33">
        <f t="shared" si="5"/>
        <v>0.38709677419354838</v>
      </c>
      <c r="AE25" s="86">
        <f t="shared" si="15"/>
        <v>0.61290322580645162</v>
      </c>
      <c r="AF25" s="65">
        <v>47</v>
      </c>
      <c r="AG25" s="65">
        <v>84</v>
      </c>
      <c r="AH25" s="65">
        <f>SUM(AF25:AG25)</f>
        <v>131</v>
      </c>
      <c r="AI25" s="33">
        <f t="shared" si="6"/>
        <v>0.35877862595419846</v>
      </c>
      <c r="AJ25" s="86">
        <f t="shared" si="16"/>
        <v>0.64122137404580148</v>
      </c>
      <c r="AK25" s="65">
        <v>57</v>
      </c>
      <c r="AL25" s="65">
        <v>90</v>
      </c>
      <c r="AM25" s="65">
        <f>SUM(AK25:AL25)</f>
        <v>147</v>
      </c>
      <c r="AN25" s="33">
        <f t="shared" si="7"/>
        <v>0.38775510204081631</v>
      </c>
      <c r="AO25" s="86">
        <f t="shared" si="17"/>
        <v>0.61224489795918369</v>
      </c>
      <c r="AP25" s="65">
        <v>64</v>
      </c>
      <c r="AQ25" s="65">
        <v>96</v>
      </c>
      <c r="AR25" s="65">
        <f>SUM(AP25:AQ25)</f>
        <v>160</v>
      </c>
      <c r="AS25" s="33">
        <f t="shared" si="8"/>
        <v>0.4</v>
      </c>
      <c r="AT25" s="87">
        <f t="shared" si="18"/>
        <v>0.6</v>
      </c>
      <c r="AU25" s="65">
        <v>71</v>
      </c>
      <c r="AV25" s="65">
        <v>100</v>
      </c>
      <c r="AW25" s="65">
        <v>171</v>
      </c>
      <c r="AX25" s="33">
        <f t="shared" si="9"/>
        <v>0.41520467836257308</v>
      </c>
      <c r="AY25" s="87">
        <f t="shared" si="19"/>
        <v>0.58479532163742687</v>
      </c>
    </row>
    <row r="26" spans="1:51" ht="18" customHeight="1" x14ac:dyDescent="0.3">
      <c r="A26" s="79" t="s">
        <v>227</v>
      </c>
      <c r="B26" s="65">
        <v>28</v>
      </c>
      <c r="C26" s="65">
        <v>58</v>
      </c>
      <c r="D26" s="65">
        <v>86</v>
      </c>
      <c r="E26" s="33">
        <f t="shared" si="0"/>
        <v>0.32558139534883723</v>
      </c>
      <c r="F26" s="86">
        <f t="shared" si="10"/>
        <v>0.67441860465116277</v>
      </c>
      <c r="G26" s="65">
        <v>32</v>
      </c>
      <c r="H26" s="65">
        <v>63</v>
      </c>
      <c r="I26" s="65">
        <f>SUM(G26:H26)</f>
        <v>95</v>
      </c>
      <c r="J26" s="33">
        <f t="shared" si="1"/>
        <v>0.33684210526315789</v>
      </c>
      <c r="K26" s="86">
        <f t="shared" si="11"/>
        <v>0.66315789473684206</v>
      </c>
      <c r="L26" s="65">
        <v>34</v>
      </c>
      <c r="M26" s="65">
        <v>68</v>
      </c>
      <c r="N26" s="65">
        <f>SUM(L26:M26)</f>
        <v>102</v>
      </c>
      <c r="O26" s="33">
        <f t="shared" si="2"/>
        <v>0.33333333333333331</v>
      </c>
      <c r="P26" s="86">
        <f t="shared" si="12"/>
        <v>0.66666666666666663</v>
      </c>
      <c r="Q26" s="65">
        <v>34</v>
      </c>
      <c r="R26" s="65">
        <v>68</v>
      </c>
      <c r="S26" s="65">
        <v>102</v>
      </c>
      <c r="T26" s="33">
        <f t="shared" si="3"/>
        <v>0.33333333333333331</v>
      </c>
      <c r="U26" s="86">
        <f t="shared" si="13"/>
        <v>0.66666666666666663</v>
      </c>
      <c r="V26" s="65">
        <v>38</v>
      </c>
      <c r="W26" s="65">
        <v>69</v>
      </c>
      <c r="X26" s="65">
        <f>SUM(V26:W26)</f>
        <v>107</v>
      </c>
      <c r="Y26" s="33">
        <f t="shared" si="4"/>
        <v>0.35514018691588783</v>
      </c>
      <c r="Z26" s="86">
        <f t="shared" si="14"/>
        <v>0.64485981308411211</v>
      </c>
      <c r="AA26" s="65">
        <v>38</v>
      </c>
      <c r="AB26" s="65">
        <v>67</v>
      </c>
      <c r="AC26" s="65">
        <f>SUM(AA26:AB26)</f>
        <v>105</v>
      </c>
      <c r="AD26" s="33">
        <f t="shared" si="5"/>
        <v>0.3619047619047619</v>
      </c>
      <c r="AE26" s="86">
        <f t="shared" si="15"/>
        <v>0.63809523809523805</v>
      </c>
      <c r="AF26" s="65">
        <v>38</v>
      </c>
      <c r="AG26" s="65">
        <v>65</v>
      </c>
      <c r="AH26" s="65">
        <f>SUM(AF26:AG26)</f>
        <v>103</v>
      </c>
      <c r="AI26" s="33">
        <f t="shared" si="6"/>
        <v>0.36893203883495146</v>
      </c>
      <c r="AJ26" s="86">
        <f t="shared" si="16"/>
        <v>0.6310679611650486</v>
      </c>
      <c r="AK26" s="65">
        <v>36</v>
      </c>
      <c r="AL26" s="65">
        <v>66</v>
      </c>
      <c r="AM26" s="65">
        <f>SUM(AK26:AL26)</f>
        <v>102</v>
      </c>
      <c r="AN26" s="33">
        <f t="shared" si="7"/>
        <v>0.35294117647058826</v>
      </c>
      <c r="AO26" s="86">
        <f t="shared" si="17"/>
        <v>0.6470588235294118</v>
      </c>
      <c r="AP26" s="65">
        <v>36</v>
      </c>
      <c r="AQ26" s="65">
        <v>66</v>
      </c>
      <c r="AR26" s="65">
        <f>SUM(AP26:AQ26)</f>
        <v>102</v>
      </c>
      <c r="AS26" s="33">
        <f t="shared" si="8"/>
        <v>0.35294117647058826</v>
      </c>
      <c r="AT26" s="87">
        <f t="shared" si="18"/>
        <v>0.6470588235294118</v>
      </c>
      <c r="AU26" s="65">
        <v>32</v>
      </c>
      <c r="AV26" s="65">
        <v>63</v>
      </c>
      <c r="AW26" s="65">
        <v>95</v>
      </c>
      <c r="AX26" s="33">
        <f t="shared" si="9"/>
        <v>0.33684210526315789</v>
      </c>
      <c r="AY26" s="87">
        <f t="shared" si="19"/>
        <v>0.66315789473684206</v>
      </c>
    </row>
    <row r="27" spans="1:51" s="25" customFormat="1" ht="18" customHeight="1" x14ac:dyDescent="0.3">
      <c r="A27" s="79" t="s">
        <v>123</v>
      </c>
      <c r="B27" s="65">
        <f>SUM(B24:B26)</f>
        <v>487</v>
      </c>
      <c r="C27" s="65">
        <f>SUM(C24:C26)</f>
        <v>486</v>
      </c>
      <c r="D27" s="65">
        <f>SUM(D24:D26)</f>
        <v>973</v>
      </c>
      <c r="E27" s="56">
        <f t="shared" si="0"/>
        <v>0.50051387461459407</v>
      </c>
      <c r="F27" s="86">
        <f t="shared" si="10"/>
        <v>0.49948612538540599</v>
      </c>
      <c r="G27" s="65">
        <f>SUM(G24:G26)</f>
        <v>498</v>
      </c>
      <c r="H27" s="65">
        <f>SUM(H24:H26)</f>
        <v>459</v>
      </c>
      <c r="I27" s="65">
        <f>SUM(I24:I26)</f>
        <v>957</v>
      </c>
      <c r="J27" s="33">
        <f t="shared" si="1"/>
        <v>0.52037617554858939</v>
      </c>
      <c r="K27" s="86">
        <f t="shared" si="11"/>
        <v>0.47962382445141066</v>
      </c>
      <c r="L27" s="65">
        <f>SUM(L24:L26)</f>
        <v>521</v>
      </c>
      <c r="M27" s="65">
        <f>SUM(M24:M26)</f>
        <v>457</v>
      </c>
      <c r="N27" s="65">
        <f>SUM(N24:N26)</f>
        <v>978</v>
      </c>
      <c r="O27" s="33">
        <f t="shared" si="2"/>
        <v>0.53271983640081799</v>
      </c>
      <c r="P27" s="86">
        <f t="shared" si="12"/>
        <v>0.46728016359918201</v>
      </c>
      <c r="Q27" s="65">
        <v>518</v>
      </c>
      <c r="R27" s="65">
        <v>460</v>
      </c>
      <c r="S27" s="65">
        <f>Q27+R27</f>
        <v>978</v>
      </c>
      <c r="T27" s="33">
        <f t="shared" si="3"/>
        <v>0.52965235173824132</v>
      </c>
      <c r="U27" s="86">
        <f t="shared" si="13"/>
        <v>0.47034764826175868</v>
      </c>
      <c r="V27" s="65">
        <v>529</v>
      </c>
      <c r="W27" s="65">
        <v>470</v>
      </c>
      <c r="X27" s="65">
        <f>V27+W27</f>
        <v>999</v>
      </c>
      <c r="Y27" s="33">
        <f t="shared" si="4"/>
        <v>0.52952952952952947</v>
      </c>
      <c r="Z27" s="86">
        <f t="shared" si="14"/>
        <v>0.47047047047047047</v>
      </c>
      <c r="AA27" s="65">
        <v>551</v>
      </c>
      <c r="AB27" s="65">
        <v>486</v>
      </c>
      <c r="AC27" s="65">
        <f>AA27+AB27</f>
        <v>1037</v>
      </c>
      <c r="AD27" s="33">
        <f t="shared" si="5"/>
        <v>0.53134040501446478</v>
      </c>
      <c r="AE27" s="86">
        <f t="shared" si="15"/>
        <v>0.46865959498553522</v>
      </c>
      <c r="AF27" s="65">
        <v>531</v>
      </c>
      <c r="AG27" s="65">
        <v>490</v>
      </c>
      <c r="AH27" s="65">
        <f>AF27+AG27</f>
        <v>1021</v>
      </c>
      <c r="AI27" s="33">
        <f t="shared" si="6"/>
        <v>0.52007835455435847</v>
      </c>
      <c r="AJ27" s="86">
        <f t="shared" si="16"/>
        <v>0.47992164544564153</v>
      </c>
      <c r="AK27" s="65">
        <v>536</v>
      </c>
      <c r="AL27" s="65">
        <v>513</v>
      </c>
      <c r="AM27" s="65">
        <v>1049</v>
      </c>
      <c r="AN27" s="33">
        <f t="shared" si="7"/>
        <v>0.51096282173498575</v>
      </c>
      <c r="AO27" s="86">
        <f t="shared" si="17"/>
        <v>0.48903717826501431</v>
      </c>
      <c r="AP27" s="65">
        <v>564</v>
      </c>
      <c r="AQ27" s="65">
        <v>526</v>
      </c>
      <c r="AR27" s="65">
        <f>AP27+AQ27</f>
        <v>1090</v>
      </c>
      <c r="AS27" s="33">
        <f t="shared" si="8"/>
        <v>0.51743119266055049</v>
      </c>
      <c r="AT27" s="87">
        <f t="shared" si="18"/>
        <v>0.48256880733944957</v>
      </c>
      <c r="AU27" s="65">
        <v>566</v>
      </c>
      <c r="AV27" s="65">
        <v>483</v>
      </c>
      <c r="AW27" s="65">
        <v>1049</v>
      </c>
      <c r="AX27" s="33">
        <f t="shared" si="9"/>
        <v>0.53956148713060059</v>
      </c>
      <c r="AY27" s="87">
        <f t="shared" si="19"/>
        <v>0.46043851286939941</v>
      </c>
    </row>
    <row r="28" spans="1:51" ht="18" customHeight="1" x14ac:dyDescent="0.3">
      <c r="A28" s="79" t="s">
        <v>228</v>
      </c>
      <c r="B28" s="65">
        <v>128</v>
      </c>
      <c r="C28" s="65">
        <v>230</v>
      </c>
      <c r="D28" s="65">
        <v>358</v>
      </c>
      <c r="E28" s="33">
        <f t="shared" si="0"/>
        <v>0.35754189944134079</v>
      </c>
      <c r="F28" s="86">
        <f t="shared" si="10"/>
        <v>0.64245810055865926</v>
      </c>
      <c r="G28" s="65">
        <v>114</v>
      </c>
      <c r="H28" s="65">
        <v>210</v>
      </c>
      <c r="I28" s="65">
        <f>SUM(G28:H28)</f>
        <v>324</v>
      </c>
      <c r="J28" s="33">
        <f t="shared" si="1"/>
        <v>0.35185185185185186</v>
      </c>
      <c r="K28" s="86">
        <f t="shared" si="11"/>
        <v>0.64814814814814814</v>
      </c>
      <c r="L28" s="65">
        <v>117</v>
      </c>
      <c r="M28" s="65">
        <v>215</v>
      </c>
      <c r="N28" s="65">
        <f>SUM(L28:M28)</f>
        <v>332</v>
      </c>
      <c r="O28" s="33">
        <f t="shared" si="2"/>
        <v>0.35240963855421686</v>
      </c>
      <c r="P28" s="86">
        <f t="shared" si="12"/>
        <v>0.64759036144578308</v>
      </c>
      <c r="Q28" s="65">
        <v>96</v>
      </c>
      <c r="R28" s="65">
        <v>178</v>
      </c>
      <c r="S28" s="65">
        <f>SUM(Q28:R28)</f>
        <v>274</v>
      </c>
      <c r="T28" s="33">
        <f t="shared" si="3"/>
        <v>0.35036496350364965</v>
      </c>
      <c r="U28" s="86">
        <f t="shared" si="13"/>
        <v>0.64963503649635035</v>
      </c>
      <c r="V28" s="65">
        <v>96</v>
      </c>
      <c r="W28" s="65">
        <v>182</v>
      </c>
      <c r="X28" s="65">
        <f>SUM(V28:W28)</f>
        <v>278</v>
      </c>
      <c r="Y28" s="33">
        <f t="shared" si="4"/>
        <v>0.34532374100719426</v>
      </c>
      <c r="Z28" s="86">
        <f t="shared" si="14"/>
        <v>0.65467625899280579</v>
      </c>
      <c r="AA28" s="65">
        <v>114</v>
      </c>
      <c r="AB28" s="65">
        <v>178</v>
      </c>
      <c r="AC28" s="65">
        <f>SUM(AA28:AB28)</f>
        <v>292</v>
      </c>
      <c r="AD28" s="33">
        <f t="shared" si="5"/>
        <v>0.3904109589041096</v>
      </c>
      <c r="AE28" s="86">
        <f t="shared" si="15"/>
        <v>0.6095890410958904</v>
      </c>
      <c r="AF28" s="65">
        <v>120</v>
      </c>
      <c r="AG28" s="65">
        <v>212</v>
      </c>
      <c r="AH28" s="65">
        <f>SUM(AF28:AG28)</f>
        <v>332</v>
      </c>
      <c r="AI28" s="33">
        <f t="shared" si="6"/>
        <v>0.36144578313253012</v>
      </c>
      <c r="AJ28" s="86">
        <f t="shared" si="16"/>
        <v>0.63855421686746983</v>
      </c>
      <c r="AK28" s="65">
        <v>131</v>
      </c>
      <c r="AL28" s="65">
        <v>189</v>
      </c>
      <c r="AM28" s="65">
        <f>SUM(AK28:AL28)</f>
        <v>320</v>
      </c>
      <c r="AN28" s="33">
        <f t="shared" si="7"/>
        <v>0.40937499999999999</v>
      </c>
      <c r="AO28" s="86">
        <f t="shared" si="17"/>
        <v>0.59062499999999996</v>
      </c>
      <c r="AP28" s="65">
        <v>139</v>
      </c>
      <c r="AQ28" s="65">
        <v>179</v>
      </c>
      <c r="AR28" s="65">
        <f>SUM(AP28:AQ28)</f>
        <v>318</v>
      </c>
      <c r="AS28" s="33">
        <f t="shared" si="8"/>
        <v>0.43710691823899372</v>
      </c>
      <c r="AT28" s="87">
        <f t="shared" si="18"/>
        <v>0.56289308176100628</v>
      </c>
      <c r="AU28" s="65">
        <v>139</v>
      </c>
      <c r="AV28" s="65">
        <v>184</v>
      </c>
      <c r="AW28" s="65">
        <v>323</v>
      </c>
      <c r="AX28" s="33">
        <f t="shared" si="9"/>
        <v>0.43034055727554177</v>
      </c>
      <c r="AY28" s="87">
        <f t="shared" si="19"/>
        <v>0.56965944272445823</v>
      </c>
    </row>
    <row r="29" spans="1:51" ht="18" customHeight="1" x14ac:dyDescent="0.3">
      <c r="A29" s="79" t="s">
        <v>229</v>
      </c>
      <c r="B29" s="65">
        <v>14</v>
      </c>
      <c r="C29" s="65">
        <v>60</v>
      </c>
      <c r="D29" s="65">
        <v>74</v>
      </c>
      <c r="E29" s="33">
        <f t="shared" si="0"/>
        <v>0.1891891891891892</v>
      </c>
      <c r="F29" s="86">
        <f t="shared" si="10"/>
        <v>0.81081081081081086</v>
      </c>
      <c r="G29" s="65">
        <v>17</v>
      </c>
      <c r="H29" s="65">
        <v>65</v>
      </c>
      <c r="I29" s="65">
        <f>SUM(G29:H29)</f>
        <v>82</v>
      </c>
      <c r="J29" s="33">
        <f t="shared" si="1"/>
        <v>0.2073170731707317</v>
      </c>
      <c r="K29" s="86">
        <f t="shared" si="11"/>
        <v>0.79268292682926833</v>
      </c>
      <c r="L29" s="65">
        <v>19</v>
      </c>
      <c r="M29" s="65">
        <v>65</v>
      </c>
      <c r="N29" s="65">
        <f>SUM(L29:M29)</f>
        <v>84</v>
      </c>
      <c r="O29" s="33">
        <f t="shared" si="2"/>
        <v>0.22619047619047619</v>
      </c>
      <c r="P29" s="86">
        <f t="shared" si="12"/>
        <v>0.77380952380952384</v>
      </c>
      <c r="Q29" s="65"/>
      <c r="R29" s="65">
        <v>63</v>
      </c>
      <c r="S29" s="65">
        <f>SUM(Q29:R29)</f>
        <v>63</v>
      </c>
      <c r="T29" s="33">
        <f t="shared" si="3"/>
        <v>0</v>
      </c>
      <c r="U29" s="86">
        <f t="shared" si="13"/>
        <v>1</v>
      </c>
      <c r="V29" s="65">
        <v>30</v>
      </c>
      <c r="W29" s="65">
        <v>65</v>
      </c>
      <c r="X29" s="65">
        <f>SUM(V29:W29)</f>
        <v>95</v>
      </c>
      <c r="Y29" s="33">
        <f t="shared" si="4"/>
        <v>0.31578947368421051</v>
      </c>
      <c r="Z29" s="86">
        <f t="shared" si="14"/>
        <v>0.68421052631578949</v>
      </c>
      <c r="AA29" s="65">
        <v>30</v>
      </c>
      <c r="AB29" s="65">
        <v>69</v>
      </c>
      <c r="AC29" s="65">
        <f>SUM(AA29:AB29)</f>
        <v>99</v>
      </c>
      <c r="AD29" s="33">
        <f t="shared" si="5"/>
        <v>0.30303030303030304</v>
      </c>
      <c r="AE29" s="86">
        <f t="shared" si="15"/>
        <v>0.69696969696969702</v>
      </c>
      <c r="AF29" s="65">
        <v>32</v>
      </c>
      <c r="AG29" s="65">
        <v>64</v>
      </c>
      <c r="AH29" s="65">
        <f>SUM(AF29:AG29)</f>
        <v>96</v>
      </c>
      <c r="AI29" s="33">
        <f t="shared" si="6"/>
        <v>0.33333333333333331</v>
      </c>
      <c r="AJ29" s="86">
        <f t="shared" si="16"/>
        <v>0.66666666666666663</v>
      </c>
      <c r="AK29" s="65">
        <v>33</v>
      </c>
      <c r="AL29" s="65">
        <v>74</v>
      </c>
      <c r="AM29" s="65">
        <f>SUM(AK29:AL29)</f>
        <v>107</v>
      </c>
      <c r="AN29" s="33">
        <f t="shared" si="7"/>
        <v>0.30841121495327101</v>
      </c>
      <c r="AO29" s="86">
        <f t="shared" si="17"/>
        <v>0.69158878504672894</v>
      </c>
      <c r="AP29" s="65">
        <v>34</v>
      </c>
      <c r="AQ29" s="65">
        <v>76</v>
      </c>
      <c r="AR29" s="65">
        <f>SUM(AP29:AQ29)</f>
        <v>110</v>
      </c>
      <c r="AS29" s="33">
        <f t="shared" si="8"/>
        <v>0.30909090909090908</v>
      </c>
      <c r="AT29" s="87">
        <f t="shared" si="18"/>
        <v>0.69090909090909092</v>
      </c>
      <c r="AU29" s="65">
        <v>33</v>
      </c>
      <c r="AV29" s="65">
        <v>73</v>
      </c>
      <c r="AW29" s="65">
        <v>106</v>
      </c>
      <c r="AX29" s="33">
        <f t="shared" si="9"/>
        <v>0.31132075471698112</v>
      </c>
      <c r="AY29" s="87">
        <f t="shared" si="19"/>
        <v>0.68867924528301883</v>
      </c>
    </row>
    <row r="30" spans="1:51" ht="18" customHeight="1" x14ac:dyDescent="0.3">
      <c r="A30" s="79" t="s">
        <v>230</v>
      </c>
      <c r="B30" s="65">
        <v>4</v>
      </c>
      <c r="C30" s="65">
        <v>41</v>
      </c>
      <c r="D30" s="65">
        <v>45</v>
      </c>
      <c r="E30" s="33">
        <f t="shared" si="0"/>
        <v>8.8888888888888892E-2</v>
      </c>
      <c r="F30" s="86">
        <f t="shared" si="10"/>
        <v>0.91111111111111109</v>
      </c>
      <c r="G30" s="65">
        <v>5</v>
      </c>
      <c r="H30" s="65">
        <v>48</v>
      </c>
      <c r="I30" s="65">
        <f>SUM(G30:H30)</f>
        <v>53</v>
      </c>
      <c r="J30" s="33">
        <f t="shared" si="1"/>
        <v>9.4339622641509441E-2</v>
      </c>
      <c r="K30" s="86">
        <f t="shared" si="11"/>
        <v>0.90566037735849059</v>
      </c>
      <c r="L30" s="65">
        <v>7</v>
      </c>
      <c r="M30" s="65">
        <v>52</v>
      </c>
      <c r="N30" s="65">
        <f>SUM(L30:M30)</f>
        <v>59</v>
      </c>
      <c r="O30" s="33">
        <f t="shared" si="2"/>
        <v>0.11864406779661017</v>
      </c>
      <c r="P30" s="86">
        <f t="shared" si="12"/>
        <v>0.88135593220338981</v>
      </c>
      <c r="Q30" s="65">
        <v>7</v>
      </c>
      <c r="R30" s="65">
        <v>45</v>
      </c>
      <c r="S30" s="65">
        <f>SUM(Q30:R30)</f>
        <v>52</v>
      </c>
      <c r="T30" s="33">
        <f t="shared" si="3"/>
        <v>0.13461538461538461</v>
      </c>
      <c r="U30" s="86">
        <f t="shared" si="13"/>
        <v>0.86538461538461542</v>
      </c>
      <c r="V30" s="65">
        <v>7</v>
      </c>
      <c r="W30" s="65">
        <v>45</v>
      </c>
      <c r="X30" s="65">
        <f>SUM(V30:W30)</f>
        <v>52</v>
      </c>
      <c r="Y30" s="33">
        <f t="shared" si="4"/>
        <v>0.13461538461538461</v>
      </c>
      <c r="Z30" s="86">
        <f t="shared" si="14"/>
        <v>0.86538461538461542</v>
      </c>
      <c r="AA30" s="65">
        <v>7</v>
      </c>
      <c r="AB30" s="65">
        <v>48</v>
      </c>
      <c r="AC30" s="65">
        <f>SUM(AA30:AB30)</f>
        <v>55</v>
      </c>
      <c r="AD30" s="33">
        <f t="shared" si="5"/>
        <v>0.12727272727272726</v>
      </c>
      <c r="AE30" s="86">
        <f t="shared" si="15"/>
        <v>0.87272727272727268</v>
      </c>
      <c r="AF30" s="65">
        <v>7</v>
      </c>
      <c r="AG30" s="65">
        <v>52</v>
      </c>
      <c r="AH30" s="65">
        <f>SUM(AF30:AG30)</f>
        <v>59</v>
      </c>
      <c r="AI30" s="33">
        <f t="shared" si="6"/>
        <v>0.11864406779661017</v>
      </c>
      <c r="AJ30" s="86">
        <f t="shared" si="16"/>
        <v>0.88135593220338981</v>
      </c>
      <c r="AK30" s="65">
        <v>8</v>
      </c>
      <c r="AL30" s="65">
        <v>51</v>
      </c>
      <c r="AM30" s="65">
        <f>SUM(AK30:AL30)</f>
        <v>59</v>
      </c>
      <c r="AN30" s="33">
        <f t="shared" si="7"/>
        <v>0.13559322033898305</v>
      </c>
      <c r="AO30" s="86">
        <f t="shared" si="17"/>
        <v>0.86440677966101698</v>
      </c>
      <c r="AP30" s="65">
        <v>9</v>
      </c>
      <c r="AQ30" s="65">
        <v>55</v>
      </c>
      <c r="AR30" s="65">
        <f>SUM(AP30:AQ30)</f>
        <v>64</v>
      </c>
      <c r="AS30" s="33">
        <f t="shared" si="8"/>
        <v>0.140625</v>
      </c>
      <c r="AT30" s="87">
        <f t="shared" si="18"/>
        <v>0.859375</v>
      </c>
      <c r="AU30" s="65">
        <v>13</v>
      </c>
      <c r="AV30" s="65">
        <v>59</v>
      </c>
      <c r="AW30" s="65">
        <v>72</v>
      </c>
      <c r="AX30" s="33">
        <f t="shared" si="9"/>
        <v>0.18055555555555555</v>
      </c>
      <c r="AY30" s="87">
        <f t="shared" si="19"/>
        <v>0.81944444444444442</v>
      </c>
    </row>
    <row r="31" spans="1:51" s="25" customFormat="1" ht="18" customHeight="1" x14ac:dyDescent="0.3">
      <c r="A31" s="79" t="s">
        <v>128</v>
      </c>
      <c r="B31" s="65">
        <f>SUM(B28:B30)</f>
        <v>146</v>
      </c>
      <c r="C31" s="65">
        <f>SUM(C28:C30)</f>
        <v>331</v>
      </c>
      <c r="D31" s="65">
        <f>SUM(D28:D30)</f>
        <v>477</v>
      </c>
      <c r="E31" s="56">
        <f t="shared" si="0"/>
        <v>0.30607966457023061</v>
      </c>
      <c r="F31" s="86">
        <f t="shared" si="10"/>
        <v>0.69392033542976939</v>
      </c>
      <c r="G31" s="65">
        <f>SUM(G28:G30)</f>
        <v>136</v>
      </c>
      <c r="H31" s="65">
        <f>SUM(H28:H30)</f>
        <v>323</v>
      </c>
      <c r="I31" s="65">
        <f>SUM(I28:I30)</f>
        <v>459</v>
      </c>
      <c r="J31" s="33">
        <f t="shared" si="1"/>
        <v>0.29629629629629628</v>
      </c>
      <c r="K31" s="86">
        <f t="shared" si="11"/>
        <v>0.70370370370370372</v>
      </c>
      <c r="L31" s="65">
        <f>SUM(L28:L30)</f>
        <v>143</v>
      </c>
      <c r="M31" s="65">
        <f>SUM(M28:M30)</f>
        <v>332</v>
      </c>
      <c r="N31" s="65">
        <f>SUM(N28:N30)</f>
        <v>475</v>
      </c>
      <c r="O31" s="33">
        <f t="shared" si="2"/>
        <v>0.30105263157894735</v>
      </c>
      <c r="P31" s="86">
        <f t="shared" si="12"/>
        <v>0.69894736842105265</v>
      </c>
      <c r="Q31" s="65">
        <v>129</v>
      </c>
      <c r="R31" s="65">
        <v>286</v>
      </c>
      <c r="S31" s="65">
        <f>Q31+R31</f>
        <v>415</v>
      </c>
      <c r="T31" s="33">
        <f t="shared" si="3"/>
        <v>0.31084337349397589</v>
      </c>
      <c r="U31" s="86">
        <f t="shared" si="13"/>
        <v>0.68915662650602405</v>
      </c>
      <c r="V31" s="65">
        <v>133</v>
      </c>
      <c r="W31" s="65">
        <v>292</v>
      </c>
      <c r="X31" s="65">
        <f>V31+W31</f>
        <v>425</v>
      </c>
      <c r="Y31" s="33">
        <f t="shared" si="4"/>
        <v>0.31294117647058822</v>
      </c>
      <c r="Z31" s="86">
        <f t="shared" si="14"/>
        <v>0.68705882352941172</v>
      </c>
      <c r="AA31" s="65">
        <v>151</v>
      </c>
      <c r="AB31" s="65">
        <v>295</v>
      </c>
      <c r="AC31" s="65">
        <f>AA31+AB31</f>
        <v>446</v>
      </c>
      <c r="AD31" s="33">
        <f t="shared" si="5"/>
        <v>0.33856502242152464</v>
      </c>
      <c r="AE31" s="86">
        <f t="shared" si="15"/>
        <v>0.66143497757847536</v>
      </c>
      <c r="AF31" s="65">
        <v>159</v>
      </c>
      <c r="AG31" s="65">
        <v>328</v>
      </c>
      <c r="AH31" s="65">
        <f>AF31+AG31</f>
        <v>487</v>
      </c>
      <c r="AI31" s="33">
        <f t="shared" si="6"/>
        <v>0.32648870636550309</v>
      </c>
      <c r="AJ31" s="86">
        <f t="shared" si="16"/>
        <v>0.67351129363449691</v>
      </c>
      <c r="AK31" s="65">
        <v>172</v>
      </c>
      <c r="AL31" s="65">
        <v>314</v>
      </c>
      <c r="AM31" s="65">
        <v>486</v>
      </c>
      <c r="AN31" s="33">
        <f t="shared" si="7"/>
        <v>0.35390946502057613</v>
      </c>
      <c r="AO31" s="86">
        <f t="shared" si="17"/>
        <v>0.64609053497942381</v>
      </c>
      <c r="AP31" s="65">
        <v>182</v>
      </c>
      <c r="AQ31" s="65">
        <v>310</v>
      </c>
      <c r="AR31" s="65">
        <f>AP31+AQ31</f>
        <v>492</v>
      </c>
      <c r="AS31" s="33">
        <f t="shared" si="8"/>
        <v>0.36991869918699188</v>
      </c>
      <c r="AT31" s="87">
        <f t="shared" si="18"/>
        <v>0.63008130081300817</v>
      </c>
      <c r="AU31" s="65">
        <v>185</v>
      </c>
      <c r="AV31" s="65">
        <v>316</v>
      </c>
      <c r="AW31" s="65">
        <v>501</v>
      </c>
      <c r="AX31" s="33">
        <f t="shared" si="9"/>
        <v>0.36926147704590817</v>
      </c>
      <c r="AY31" s="87">
        <f t="shared" si="19"/>
        <v>0.63073852295409183</v>
      </c>
    </row>
    <row r="32" spans="1:51" s="26" customFormat="1" ht="18" customHeight="1" x14ac:dyDescent="0.3">
      <c r="A32" s="79" t="s">
        <v>411</v>
      </c>
      <c r="B32" s="88"/>
      <c r="C32" s="88"/>
      <c r="D32" s="88"/>
      <c r="E32" s="89"/>
      <c r="F32" s="73"/>
      <c r="G32" s="88"/>
      <c r="H32" s="88"/>
      <c r="I32" s="88"/>
      <c r="J32" s="89"/>
      <c r="K32" s="73"/>
      <c r="L32" s="88"/>
      <c r="M32" s="88"/>
      <c r="N32" s="88"/>
      <c r="O32" s="89"/>
      <c r="P32" s="73"/>
      <c r="Q32" s="66">
        <v>1</v>
      </c>
      <c r="R32" s="65">
        <v>1</v>
      </c>
      <c r="S32" s="65">
        <f>SUM(Q32:R32)</f>
        <v>2</v>
      </c>
      <c r="T32" s="33">
        <f t="shared" si="3"/>
        <v>0.5</v>
      </c>
      <c r="U32" s="86">
        <f t="shared" si="13"/>
        <v>0.5</v>
      </c>
      <c r="V32" s="65">
        <v>0</v>
      </c>
      <c r="W32" s="65">
        <v>4</v>
      </c>
      <c r="X32" s="65">
        <f>SUM(V32:W32)</f>
        <v>4</v>
      </c>
      <c r="Y32" s="33">
        <f t="shared" si="4"/>
        <v>0</v>
      </c>
      <c r="Z32" s="86">
        <f t="shared" si="14"/>
        <v>1</v>
      </c>
      <c r="AA32" s="65">
        <v>1</v>
      </c>
      <c r="AB32" s="65">
        <v>0</v>
      </c>
      <c r="AC32" s="65">
        <f>SUM(AA32:AB32)</f>
        <v>1</v>
      </c>
      <c r="AD32" s="33">
        <f t="shared" si="5"/>
        <v>1</v>
      </c>
      <c r="AE32" s="86">
        <f t="shared" si="15"/>
        <v>0</v>
      </c>
      <c r="AF32" s="65">
        <v>2</v>
      </c>
      <c r="AG32" s="65">
        <v>2</v>
      </c>
      <c r="AH32" s="65">
        <f>SUM(AF32:AG32)</f>
        <v>4</v>
      </c>
      <c r="AI32" s="33">
        <f t="shared" si="6"/>
        <v>0.5</v>
      </c>
      <c r="AJ32" s="86">
        <f t="shared" si="16"/>
        <v>0.5</v>
      </c>
      <c r="AK32" s="65">
        <v>5</v>
      </c>
      <c r="AL32" s="65">
        <v>3</v>
      </c>
      <c r="AM32" s="65">
        <f>SUM(AK32:AL32)</f>
        <v>8</v>
      </c>
      <c r="AN32" s="33">
        <f t="shared" si="7"/>
        <v>0.625</v>
      </c>
      <c r="AO32" s="86">
        <f t="shared" si="17"/>
        <v>0.375</v>
      </c>
      <c r="AP32" s="65">
        <v>5</v>
      </c>
      <c r="AQ32" s="65">
        <v>4</v>
      </c>
      <c r="AR32" s="65">
        <f>SUM(AP32:AQ32)</f>
        <v>9</v>
      </c>
      <c r="AS32" s="33">
        <f t="shared" si="8"/>
        <v>0.55555555555555558</v>
      </c>
      <c r="AT32" s="87">
        <f t="shared" si="18"/>
        <v>0.44444444444444442</v>
      </c>
      <c r="AU32" s="65">
        <v>10</v>
      </c>
      <c r="AV32" s="65">
        <v>4</v>
      </c>
      <c r="AW32" s="65">
        <v>14</v>
      </c>
      <c r="AX32" s="33">
        <f t="shared" si="9"/>
        <v>0.7142857142857143</v>
      </c>
      <c r="AY32" s="87">
        <f t="shared" si="19"/>
        <v>0.2857142857142857</v>
      </c>
    </row>
    <row r="33" spans="1:54" s="26" customFormat="1" ht="18" customHeight="1" x14ac:dyDescent="0.3">
      <c r="A33" s="79" t="s">
        <v>412</v>
      </c>
      <c r="B33" s="88"/>
      <c r="C33" s="88"/>
      <c r="D33" s="88"/>
      <c r="E33" s="89"/>
      <c r="F33" s="73"/>
      <c r="G33" s="88"/>
      <c r="H33" s="88"/>
      <c r="I33" s="88"/>
      <c r="J33" s="89"/>
      <c r="K33" s="73"/>
      <c r="L33" s="88"/>
      <c r="M33" s="88"/>
      <c r="N33" s="88"/>
      <c r="O33" s="89"/>
      <c r="P33" s="73"/>
      <c r="Q33" s="66">
        <v>0</v>
      </c>
      <c r="R33" s="65">
        <v>0</v>
      </c>
      <c r="S33" s="65">
        <f>SUM(Q33:R33)</f>
        <v>0</v>
      </c>
      <c r="T33" s="33" t="s">
        <v>16</v>
      </c>
      <c r="U33" s="73" t="s">
        <v>16</v>
      </c>
      <c r="V33" s="66">
        <v>0</v>
      </c>
      <c r="W33" s="65">
        <v>0</v>
      </c>
      <c r="X33" s="65">
        <f>SUM(V33:W33)</f>
        <v>0</v>
      </c>
      <c r="Y33" s="33" t="s">
        <v>16</v>
      </c>
      <c r="Z33" s="73" t="s">
        <v>16</v>
      </c>
      <c r="AA33" s="66">
        <v>0</v>
      </c>
      <c r="AB33" s="65">
        <v>0</v>
      </c>
      <c r="AC33" s="65">
        <f>SUM(AA33:AB33)</f>
        <v>0</v>
      </c>
      <c r="AD33" s="33" t="s">
        <v>16</v>
      </c>
      <c r="AE33" s="73" t="s">
        <v>16</v>
      </c>
      <c r="AF33" s="66">
        <v>0</v>
      </c>
      <c r="AG33" s="65">
        <v>0</v>
      </c>
      <c r="AH33" s="65">
        <f>SUM(AF33:AG33)</f>
        <v>0</v>
      </c>
      <c r="AI33" s="33" t="s">
        <v>16</v>
      </c>
      <c r="AJ33" s="73" t="s">
        <v>16</v>
      </c>
      <c r="AK33" s="66">
        <v>0</v>
      </c>
      <c r="AL33" s="65">
        <v>0</v>
      </c>
      <c r="AM33" s="65">
        <f>SUM(AK33:AL33)</f>
        <v>0</v>
      </c>
      <c r="AN33" s="33" t="s">
        <v>16</v>
      </c>
      <c r="AO33" s="73" t="s">
        <v>16</v>
      </c>
      <c r="AP33" s="66">
        <v>0</v>
      </c>
      <c r="AQ33" s="65">
        <v>0</v>
      </c>
      <c r="AR33" s="65">
        <f>SUM(AP33:AQ33)</f>
        <v>0</v>
      </c>
      <c r="AS33" s="33" t="s">
        <v>16</v>
      </c>
      <c r="AT33" s="59" t="s">
        <v>16</v>
      </c>
      <c r="AU33" s="66">
        <v>0</v>
      </c>
      <c r="AV33" s="65">
        <v>0</v>
      </c>
      <c r="AW33" s="65">
        <v>0</v>
      </c>
      <c r="AX33" s="33" t="s">
        <v>16</v>
      </c>
      <c r="AY33" s="59" t="s">
        <v>16</v>
      </c>
    </row>
    <row r="34" spans="1:54" s="26" customFormat="1" ht="18" customHeight="1" x14ac:dyDescent="0.3">
      <c r="A34" s="79" t="s">
        <v>413</v>
      </c>
      <c r="B34" s="88"/>
      <c r="C34" s="88"/>
      <c r="D34" s="88"/>
      <c r="E34" s="89"/>
      <c r="F34" s="73"/>
      <c r="G34" s="88"/>
      <c r="H34" s="88"/>
      <c r="I34" s="88"/>
      <c r="J34" s="89"/>
      <c r="K34" s="73"/>
      <c r="L34" s="88"/>
      <c r="M34" s="88"/>
      <c r="N34" s="88"/>
      <c r="O34" s="89"/>
      <c r="P34" s="73"/>
      <c r="Q34" s="66">
        <v>0</v>
      </c>
      <c r="R34" s="65">
        <v>0</v>
      </c>
      <c r="S34" s="65">
        <f>SUM(Q34:R34)</f>
        <v>0</v>
      </c>
      <c r="T34" s="33" t="s">
        <v>16</v>
      </c>
      <c r="U34" s="73" t="s">
        <v>16</v>
      </c>
      <c r="V34" s="66">
        <v>0</v>
      </c>
      <c r="W34" s="65">
        <v>0</v>
      </c>
      <c r="X34" s="65">
        <f>SUM(V34:W34)</f>
        <v>0</v>
      </c>
      <c r="Y34" s="33" t="s">
        <v>16</v>
      </c>
      <c r="Z34" s="73" t="s">
        <v>16</v>
      </c>
      <c r="AA34" s="66">
        <v>0</v>
      </c>
      <c r="AB34" s="65">
        <v>0</v>
      </c>
      <c r="AC34" s="65">
        <f>SUM(AA34:AB34)</f>
        <v>0</v>
      </c>
      <c r="AD34" s="33" t="s">
        <v>16</v>
      </c>
      <c r="AE34" s="73" t="s">
        <v>16</v>
      </c>
      <c r="AF34" s="66">
        <v>0</v>
      </c>
      <c r="AG34" s="65">
        <v>0</v>
      </c>
      <c r="AH34" s="65">
        <f>SUM(AF34:AG34)</f>
        <v>0</v>
      </c>
      <c r="AI34" s="33" t="s">
        <v>16</v>
      </c>
      <c r="AJ34" s="73" t="s">
        <v>16</v>
      </c>
      <c r="AK34" s="66">
        <v>0</v>
      </c>
      <c r="AL34" s="65">
        <v>0</v>
      </c>
      <c r="AM34" s="65">
        <f>SUM(AK34:AL34)</f>
        <v>0</v>
      </c>
      <c r="AN34" s="33" t="s">
        <v>16</v>
      </c>
      <c r="AO34" s="73" t="s">
        <v>16</v>
      </c>
      <c r="AP34" s="66">
        <v>0</v>
      </c>
      <c r="AQ34" s="65">
        <v>0</v>
      </c>
      <c r="AR34" s="65">
        <f>SUM(AP34:AQ34)</f>
        <v>0</v>
      </c>
      <c r="AS34" s="33" t="s">
        <v>16</v>
      </c>
      <c r="AT34" s="59" t="s">
        <v>16</v>
      </c>
      <c r="AU34" s="66">
        <v>0</v>
      </c>
      <c r="AV34" s="65">
        <v>0</v>
      </c>
      <c r="AW34" s="65">
        <v>0</v>
      </c>
      <c r="AX34" s="33" t="s">
        <v>16</v>
      </c>
      <c r="AY34" s="59" t="s">
        <v>16</v>
      </c>
    </row>
    <row r="35" spans="1:54" s="35" customFormat="1" ht="18" customHeight="1" x14ac:dyDescent="0.3">
      <c r="A35" s="79" t="s">
        <v>409</v>
      </c>
      <c r="B35" s="88"/>
      <c r="C35" s="88"/>
      <c r="D35" s="88"/>
      <c r="E35" s="89"/>
      <c r="F35" s="73"/>
      <c r="G35" s="88"/>
      <c r="H35" s="88"/>
      <c r="I35" s="88"/>
      <c r="J35" s="89"/>
      <c r="K35" s="73"/>
      <c r="L35" s="88"/>
      <c r="M35" s="88"/>
      <c r="N35" s="88"/>
      <c r="O35" s="89"/>
      <c r="P35" s="73"/>
      <c r="Q35" s="66">
        <v>1</v>
      </c>
      <c r="R35" s="65">
        <v>1</v>
      </c>
      <c r="S35" s="65">
        <f>Q35+R35</f>
        <v>2</v>
      </c>
      <c r="T35" s="33">
        <f>Q35/S35</f>
        <v>0.5</v>
      </c>
      <c r="U35" s="90">
        <f t="shared" ref="U35:U39" si="20">R35/S35</f>
        <v>0.5</v>
      </c>
      <c r="V35" s="65">
        <v>0</v>
      </c>
      <c r="W35" s="65">
        <v>4</v>
      </c>
      <c r="X35" s="65">
        <f>V35+W35</f>
        <v>4</v>
      </c>
      <c r="Y35" s="33">
        <f>V35/X35</f>
        <v>0</v>
      </c>
      <c r="Z35" s="90">
        <f t="shared" ref="Z35:Z39" si="21">W35/X35</f>
        <v>1</v>
      </c>
      <c r="AA35" s="65">
        <v>1</v>
      </c>
      <c r="AB35" s="65">
        <v>0</v>
      </c>
      <c r="AC35" s="65">
        <f>AA35+AB35</f>
        <v>1</v>
      </c>
      <c r="AD35" s="33">
        <f>AA35/AC35</f>
        <v>1</v>
      </c>
      <c r="AE35" s="90">
        <f t="shared" ref="AE35:AE39" si="22">AB35/AC35</f>
        <v>0</v>
      </c>
      <c r="AF35" s="65">
        <v>2</v>
      </c>
      <c r="AG35" s="65">
        <v>2</v>
      </c>
      <c r="AH35" s="65">
        <v>4</v>
      </c>
      <c r="AI35" s="33">
        <f>AF35/AH35</f>
        <v>0.5</v>
      </c>
      <c r="AJ35" s="90">
        <f t="shared" ref="AJ35:AJ39" si="23">AG35/AH35</f>
        <v>0.5</v>
      </c>
      <c r="AK35" s="65">
        <v>5</v>
      </c>
      <c r="AL35" s="65">
        <v>3</v>
      </c>
      <c r="AM35" s="65">
        <f>AK35+AL35</f>
        <v>8</v>
      </c>
      <c r="AN35" s="33">
        <f t="shared" ref="AN35:AN43" si="24">AK35/AM35</f>
        <v>0.625</v>
      </c>
      <c r="AO35" s="90">
        <f t="shared" ref="AO35:AO39" si="25">AL35/AM35</f>
        <v>0.375</v>
      </c>
      <c r="AP35" s="65">
        <v>5</v>
      </c>
      <c r="AQ35" s="65">
        <v>4</v>
      </c>
      <c r="AR35" s="65">
        <f>AP35+AQ35</f>
        <v>9</v>
      </c>
      <c r="AS35" s="33">
        <f t="shared" ref="AS35:AS43" si="26">AP35/AR35</f>
        <v>0.55555555555555558</v>
      </c>
      <c r="AT35" s="91">
        <f t="shared" ref="AT35:AT39" si="27">AQ35/AR35</f>
        <v>0.44444444444444442</v>
      </c>
      <c r="AU35" s="65">
        <v>10</v>
      </c>
      <c r="AV35" s="65">
        <v>4</v>
      </c>
      <c r="AW35" s="65">
        <v>14</v>
      </c>
      <c r="AX35" s="33">
        <f t="shared" ref="AX35:AX43" si="28">AU35/AW35</f>
        <v>0.7142857142857143</v>
      </c>
      <c r="AY35" s="91">
        <f t="shared" ref="AY35:AY39" si="29">AV35/AW35</f>
        <v>0.2857142857142857</v>
      </c>
    </row>
    <row r="36" spans="1:54" s="26" customFormat="1" ht="18" customHeight="1" x14ac:dyDescent="0.3">
      <c r="A36" s="79" t="s">
        <v>231</v>
      </c>
      <c r="B36" s="75"/>
      <c r="C36" s="75"/>
      <c r="D36" s="75"/>
      <c r="E36" s="76"/>
      <c r="F36" s="73"/>
      <c r="G36" s="75"/>
      <c r="H36" s="75"/>
      <c r="I36" s="75"/>
      <c r="J36" s="76"/>
      <c r="K36" s="73"/>
      <c r="L36" s="75"/>
      <c r="M36" s="75"/>
      <c r="N36" s="75"/>
      <c r="O36" s="76"/>
      <c r="P36" s="73"/>
      <c r="Q36" s="66">
        <v>40</v>
      </c>
      <c r="R36" s="65">
        <v>14</v>
      </c>
      <c r="S36" s="65">
        <f>SUM(Q36:R36)</f>
        <v>54</v>
      </c>
      <c r="T36" s="33">
        <f>Q36/S36</f>
        <v>0.7407407407407407</v>
      </c>
      <c r="U36" s="86">
        <f t="shared" si="20"/>
        <v>0.25925925925925924</v>
      </c>
      <c r="V36" s="65">
        <v>37</v>
      </c>
      <c r="W36" s="65">
        <v>13</v>
      </c>
      <c r="X36" s="65">
        <f>SUM(V36:W36)</f>
        <v>50</v>
      </c>
      <c r="Y36" s="33">
        <f>V36/X36</f>
        <v>0.74</v>
      </c>
      <c r="Z36" s="86">
        <f t="shared" si="21"/>
        <v>0.26</v>
      </c>
      <c r="AA36" s="65">
        <v>38</v>
      </c>
      <c r="AB36" s="65">
        <v>14</v>
      </c>
      <c r="AC36" s="65">
        <f>SUM(AA36:AB36)</f>
        <v>52</v>
      </c>
      <c r="AD36" s="33">
        <f>AA36/AC36</f>
        <v>0.73076923076923073</v>
      </c>
      <c r="AE36" s="86">
        <f t="shared" si="22"/>
        <v>0.26923076923076922</v>
      </c>
      <c r="AF36" s="65">
        <v>42</v>
      </c>
      <c r="AG36" s="65">
        <v>16</v>
      </c>
      <c r="AH36" s="65">
        <f>SUM(AF36:AG36)</f>
        <v>58</v>
      </c>
      <c r="AI36" s="33">
        <f>AF36/AH36</f>
        <v>0.72413793103448276</v>
      </c>
      <c r="AJ36" s="86">
        <f t="shared" si="23"/>
        <v>0.27586206896551724</v>
      </c>
      <c r="AK36" s="65">
        <v>43</v>
      </c>
      <c r="AL36" s="65">
        <v>14</v>
      </c>
      <c r="AM36" s="65">
        <f>SUM(AK36:AL36)</f>
        <v>57</v>
      </c>
      <c r="AN36" s="33">
        <f t="shared" si="24"/>
        <v>0.75438596491228072</v>
      </c>
      <c r="AO36" s="86">
        <f t="shared" si="25"/>
        <v>0.24561403508771928</v>
      </c>
      <c r="AP36" s="65">
        <v>42</v>
      </c>
      <c r="AQ36" s="65">
        <v>13</v>
      </c>
      <c r="AR36" s="65">
        <f>SUM(AP36:AQ36)</f>
        <v>55</v>
      </c>
      <c r="AS36" s="33">
        <f t="shared" si="26"/>
        <v>0.76363636363636367</v>
      </c>
      <c r="AT36" s="87">
        <f t="shared" si="27"/>
        <v>0.23636363636363636</v>
      </c>
      <c r="AU36" s="65">
        <v>44</v>
      </c>
      <c r="AV36" s="65">
        <v>16</v>
      </c>
      <c r="AW36" s="65">
        <v>60</v>
      </c>
      <c r="AX36" s="33">
        <f t="shared" si="28"/>
        <v>0.73333333333333328</v>
      </c>
      <c r="AY36" s="87">
        <f t="shared" si="29"/>
        <v>0.26666666666666666</v>
      </c>
    </row>
    <row r="37" spans="1:54" s="26" customFormat="1" ht="18" customHeight="1" x14ac:dyDescent="0.3">
      <c r="A37" s="79" t="s">
        <v>232</v>
      </c>
      <c r="B37" s="75"/>
      <c r="C37" s="75"/>
      <c r="D37" s="75"/>
      <c r="E37" s="76"/>
      <c r="F37" s="73"/>
      <c r="G37" s="75"/>
      <c r="H37" s="75"/>
      <c r="I37" s="75"/>
      <c r="J37" s="76"/>
      <c r="K37" s="73"/>
      <c r="L37" s="75"/>
      <c r="M37" s="75"/>
      <c r="N37" s="75"/>
      <c r="O37" s="76"/>
      <c r="P37" s="73"/>
      <c r="Q37" s="66">
        <v>0</v>
      </c>
      <c r="R37" s="65">
        <v>1</v>
      </c>
      <c r="S37" s="65">
        <v>1</v>
      </c>
      <c r="T37" s="33">
        <f>Q37/S37</f>
        <v>0</v>
      </c>
      <c r="U37" s="86">
        <f t="shared" si="20"/>
        <v>1</v>
      </c>
      <c r="V37" s="65">
        <v>0</v>
      </c>
      <c r="W37" s="65">
        <v>1</v>
      </c>
      <c r="X37" s="65">
        <f>SUM(V37:W37)</f>
        <v>1</v>
      </c>
      <c r="Y37" s="33">
        <f>V37/X37</f>
        <v>0</v>
      </c>
      <c r="Z37" s="86">
        <f t="shared" si="21"/>
        <v>1</v>
      </c>
      <c r="AA37" s="65">
        <v>0</v>
      </c>
      <c r="AB37" s="65">
        <v>1</v>
      </c>
      <c r="AC37" s="65">
        <f>SUM(AA37:AB37)</f>
        <v>1</v>
      </c>
      <c r="AD37" s="33">
        <f>AA37/AC37</f>
        <v>0</v>
      </c>
      <c r="AE37" s="86">
        <f t="shared" si="22"/>
        <v>1</v>
      </c>
      <c r="AF37" s="65">
        <v>0</v>
      </c>
      <c r="AG37" s="65">
        <v>1</v>
      </c>
      <c r="AH37" s="65">
        <f>SUM(AF37:AG37)</f>
        <v>1</v>
      </c>
      <c r="AI37" s="33">
        <f>AF37/AH37</f>
        <v>0</v>
      </c>
      <c r="AJ37" s="86">
        <f t="shared" si="23"/>
        <v>1</v>
      </c>
      <c r="AK37" s="65">
        <v>0</v>
      </c>
      <c r="AL37" s="65">
        <v>1</v>
      </c>
      <c r="AM37" s="65">
        <f>SUM(AK37:AL37)</f>
        <v>1</v>
      </c>
      <c r="AN37" s="33">
        <f t="shared" si="24"/>
        <v>0</v>
      </c>
      <c r="AO37" s="86">
        <f t="shared" si="25"/>
        <v>1</v>
      </c>
      <c r="AP37" s="65">
        <v>0</v>
      </c>
      <c r="AQ37" s="65">
        <v>1</v>
      </c>
      <c r="AR37" s="65">
        <f>SUM(AP37:AQ37)</f>
        <v>1</v>
      </c>
      <c r="AS37" s="33">
        <f t="shared" si="26"/>
        <v>0</v>
      </c>
      <c r="AT37" s="87">
        <f t="shared" si="27"/>
        <v>1</v>
      </c>
      <c r="AU37" s="65">
        <v>0</v>
      </c>
      <c r="AV37" s="65">
        <v>1</v>
      </c>
      <c r="AW37" s="65">
        <v>1</v>
      </c>
      <c r="AX37" s="33">
        <f t="shared" si="28"/>
        <v>0</v>
      </c>
      <c r="AY37" s="87">
        <f t="shared" si="29"/>
        <v>1</v>
      </c>
    </row>
    <row r="38" spans="1:54" s="26" customFormat="1" ht="18" customHeight="1" x14ac:dyDescent="0.3">
      <c r="A38" s="79" t="s">
        <v>233</v>
      </c>
      <c r="B38" s="75"/>
      <c r="C38" s="75"/>
      <c r="D38" s="75"/>
      <c r="E38" s="76"/>
      <c r="F38" s="73"/>
      <c r="G38" s="75"/>
      <c r="H38" s="75"/>
      <c r="I38" s="75"/>
      <c r="J38" s="76"/>
      <c r="K38" s="73"/>
      <c r="L38" s="75"/>
      <c r="M38" s="75"/>
      <c r="N38" s="75"/>
      <c r="O38" s="76"/>
      <c r="P38" s="73"/>
      <c r="Q38" s="66">
        <v>0</v>
      </c>
      <c r="R38" s="65">
        <v>0</v>
      </c>
      <c r="S38" s="65">
        <f>SUM(Q38:R38)</f>
        <v>0</v>
      </c>
      <c r="T38" s="33" t="s">
        <v>16</v>
      </c>
      <c r="U38" s="73" t="s">
        <v>16</v>
      </c>
      <c r="V38" s="66">
        <v>1</v>
      </c>
      <c r="W38" s="65">
        <v>1</v>
      </c>
      <c r="X38" s="65">
        <f>SUM(V38:W38)</f>
        <v>2</v>
      </c>
      <c r="Y38" s="33" t="s">
        <v>16</v>
      </c>
      <c r="Z38" s="73" t="s">
        <v>16</v>
      </c>
      <c r="AA38" s="66">
        <v>1</v>
      </c>
      <c r="AB38" s="65">
        <v>1</v>
      </c>
      <c r="AC38" s="65">
        <f>SUM(AA38:AB38)</f>
        <v>2</v>
      </c>
      <c r="AD38" s="33" t="s">
        <v>16</v>
      </c>
      <c r="AE38" s="73" t="s">
        <v>16</v>
      </c>
      <c r="AF38" s="66">
        <v>2</v>
      </c>
      <c r="AG38" s="65">
        <v>1</v>
      </c>
      <c r="AH38" s="65">
        <f>SUM(AF38:AG38)</f>
        <v>3</v>
      </c>
      <c r="AI38" s="33" t="s">
        <v>16</v>
      </c>
      <c r="AJ38" s="73" t="s">
        <v>16</v>
      </c>
      <c r="AK38" s="66">
        <v>2</v>
      </c>
      <c r="AL38" s="65">
        <v>1</v>
      </c>
      <c r="AM38" s="65">
        <f>SUM(AK38:AL38)</f>
        <v>3</v>
      </c>
      <c r="AN38" s="33">
        <f t="shared" si="24"/>
        <v>0.66666666666666663</v>
      </c>
      <c r="AO38" s="86">
        <f t="shared" si="25"/>
        <v>0.33333333333333331</v>
      </c>
      <c r="AP38" s="65">
        <v>2</v>
      </c>
      <c r="AQ38" s="65">
        <v>1</v>
      </c>
      <c r="AR38" s="65">
        <f>SUM(AP38:AQ38)</f>
        <v>3</v>
      </c>
      <c r="AS38" s="33">
        <f t="shared" si="26"/>
        <v>0.66666666666666663</v>
      </c>
      <c r="AT38" s="87">
        <f t="shared" si="27"/>
        <v>0.33333333333333331</v>
      </c>
      <c r="AU38" s="65">
        <v>2</v>
      </c>
      <c r="AV38" s="65">
        <v>1</v>
      </c>
      <c r="AW38" s="65">
        <v>3</v>
      </c>
      <c r="AX38" s="33">
        <f t="shared" si="28"/>
        <v>0.66666666666666663</v>
      </c>
      <c r="AY38" s="87">
        <f t="shared" si="29"/>
        <v>0.33333333333333331</v>
      </c>
    </row>
    <row r="39" spans="1:54" s="35" customFormat="1" ht="18" customHeight="1" x14ac:dyDescent="0.3">
      <c r="A39" s="79" t="s">
        <v>160</v>
      </c>
      <c r="B39" s="75"/>
      <c r="C39" s="75"/>
      <c r="D39" s="75"/>
      <c r="E39" s="76"/>
      <c r="F39" s="73"/>
      <c r="G39" s="75"/>
      <c r="H39" s="75"/>
      <c r="I39" s="75"/>
      <c r="J39" s="76"/>
      <c r="K39" s="73"/>
      <c r="L39" s="75"/>
      <c r="M39" s="75"/>
      <c r="N39" s="75"/>
      <c r="O39" s="76"/>
      <c r="P39" s="73"/>
      <c r="Q39" s="66">
        <v>40</v>
      </c>
      <c r="R39" s="65">
        <v>15</v>
      </c>
      <c r="S39" s="65">
        <f>Q39+R39</f>
        <v>55</v>
      </c>
      <c r="T39" s="33">
        <f>Q39/S39</f>
        <v>0.72727272727272729</v>
      </c>
      <c r="U39" s="73">
        <f t="shared" si="20"/>
        <v>0.27272727272727271</v>
      </c>
      <c r="V39" s="66">
        <v>38</v>
      </c>
      <c r="W39" s="65">
        <v>15</v>
      </c>
      <c r="X39" s="65">
        <f>V39+W39</f>
        <v>53</v>
      </c>
      <c r="Y39" s="33">
        <f>V39/X39</f>
        <v>0.71698113207547165</v>
      </c>
      <c r="Z39" s="73">
        <f t="shared" si="21"/>
        <v>0.28301886792452829</v>
      </c>
      <c r="AA39" s="66">
        <v>39</v>
      </c>
      <c r="AB39" s="65">
        <v>16</v>
      </c>
      <c r="AC39" s="65">
        <f>AA39+AB39</f>
        <v>55</v>
      </c>
      <c r="AD39" s="33">
        <f>AA39/AC39</f>
        <v>0.70909090909090911</v>
      </c>
      <c r="AE39" s="73">
        <f t="shared" si="22"/>
        <v>0.29090909090909089</v>
      </c>
      <c r="AF39" s="66">
        <v>44</v>
      </c>
      <c r="AG39" s="65">
        <v>18</v>
      </c>
      <c r="AH39" s="65">
        <f>AF39+AG39</f>
        <v>62</v>
      </c>
      <c r="AI39" s="33">
        <f>AF39/AH39</f>
        <v>0.70967741935483875</v>
      </c>
      <c r="AJ39" s="73">
        <f t="shared" si="23"/>
        <v>0.29032258064516131</v>
      </c>
      <c r="AK39" s="66">
        <v>45</v>
      </c>
      <c r="AL39" s="65">
        <v>16</v>
      </c>
      <c r="AM39" s="65">
        <v>61</v>
      </c>
      <c r="AN39" s="33">
        <f t="shared" si="24"/>
        <v>0.73770491803278693</v>
      </c>
      <c r="AO39" s="73">
        <f t="shared" si="25"/>
        <v>0.26229508196721313</v>
      </c>
      <c r="AP39" s="66">
        <v>44</v>
      </c>
      <c r="AQ39" s="65">
        <v>15</v>
      </c>
      <c r="AR39" s="65">
        <f>AP39+AQ39</f>
        <v>59</v>
      </c>
      <c r="AS39" s="33">
        <f t="shared" si="26"/>
        <v>0.74576271186440679</v>
      </c>
      <c r="AT39" s="59">
        <f t="shared" si="27"/>
        <v>0.25423728813559321</v>
      </c>
      <c r="AU39" s="66">
        <v>46</v>
      </c>
      <c r="AV39" s="65">
        <v>18</v>
      </c>
      <c r="AW39" s="65">
        <v>64</v>
      </c>
      <c r="AX39" s="33">
        <f t="shared" si="28"/>
        <v>0.71875</v>
      </c>
      <c r="AY39" s="59">
        <f t="shared" si="29"/>
        <v>0.28125</v>
      </c>
    </row>
    <row r="40" spans="1:54" ht="18" customHeight="1" x14ac:dyDescent="0.3">
      <c r="A40" s="79" t="s">
        <v>234</v>
      </c>
      <c r="B40" s="78">
        <f t="shared" ref="B40:D42" si="30">SUM(B4+B8+B12+B16+B20+B24+B28)</f>
        <v>1146</v>
      </c>
      <c r="C40" s="78">
        <f t="shared" si="30"/>
        <v>1721</v>
      </c>
      <c r="D40" s="78">
        <f t="shared" si="30"/>
        <v>2867</v>
      </c>
      <c r="E40" s="72">
        <f>B40/D40</f>
        <v>0.39972096267875828</v>
      </c>
      <c r="F40" s="90">
        <f>C40/D40</f>
        <v>0.60027903732124177</v>
      </c>
      <c r="G40" s="78">
        <f t="shared" ref="G40:I42" si="31">SUM(G4+G8+G12+G16+G20+G24+G28)</f>
        <v>1173</v>
      </c>
      <c r="H40" s="78">
        <f t="shared" si="31"/>
        <v>1621</v>
      </c>
      <c r="I40" s="78">
        <f t="shared" si="31"/>
        <v>2794</v>
      </c>
      <c r="J40" s="72">
        <f>G40/I40</f>
        <v>0.41982820329277021</v>
      </c>
      <c r="K40" s="90">
        <f>H40/I40</f>
        <v>0.58017179670722974</v>
      </c>
      <c r="L40" s="78">
        <f t="shared" ref="L40:N42" si="32">SUM(L4+L8+L12+L16+L20+L24+L28)</f>
        <v>1214</v>
      </c>
      <c r="M40" s="78">
        <f t="shared" si="32"/>
        <v>1619</v>
      </c>
      <c r="N40" s="78">
        <f t="shared" si="32"/>
        <v>2833</v>
      </c>
      <c r="O40" s="72">
        <f>L40/N40</f>
        <v>0.42852100247087893</v>
      </c>
      <c r="P40" s="90">
        <f>M40/N40</f>
        <v>0.57147899752912112</v>
      </c>
      <c r="Q40" s="65">
        <v>1289</v>
      </c>
      <c r="R40" s="65">
        <v>1614</v>
      </c>
      <c r="S40" s="65">
        <f>Q40+R40</f>
        <v>2903</v>
      </c>
      <c r="T40" s="33">
        <f>Q40/S40</f>
        <v>0.44402342404409234</v>
      </c>
      <c r="U40" s="90">
        <f>R40/S40</f>
        <v>0.55597657595590766</v>
      </c>
      <c r="V40" s="65">
        <v>1265</v>
      </c>
      <c r="W40" s="65">
        <v>1545</v>
      </c>
      <c r="X40" s="65">
        <f>SUM(V40:W40)</f>
        <v>2810</v>
      </c>
      <c r="Y40" s="33">
        <f>V40/X40</f>
        <v>0.45017793594306049</v>
      </c>
      <c r="Z40" s="90">
        <f>W40/X40</f>
        <v>0.54982206405693945</v>
      </c>
      <c r="AA40" s="65">
        <v>1346</v>
      </c>
      <c r="AB40" s="65">
        <v>1571</v>
      </c>
      <c r="AC40" s="65">
        <f>SUM(AA40:AB40)</f>
        <v>2917</v>
      </c>
      <c r="AD40" s="33">
        <f>AA40/AC40</f>
        <v>0.46143297908810421</v>
      </c>
      <c r="AE40" s="90">
        <f>AB40/AC40</f>
        <v>0.53856702091189579</v>
      </c>
      <c r="AF40" s="65">
        <v>1431</v>
      </c>
      <c r="AG40" s="65">
        <v>1670</v>
      </c>
      <c r="AH40" s="65">
        <f>SUM(AF40:AG40)</f>
        <v>3101</v>
      </c>
      <c r="AI40" s="33">
        <f>AF40/AH40</f>
        <v>0.46146404385682038</v>
      </c>
      <c r="AJ40" s="90">
        <f>AG40/AH40</f>
        <v>0.53853595614317962</v>
      </c>
      <c r="AK40" s="65">
        <v>1483</v>
      </c>
      <c r="AL40" s="65">
        <v>1656</v>
      </c>
      <c r="AM40" s="65">
        <f>SUM(AK40:AL40)</f>
        <v>3139</v>
      </c>
      <c r="AN40" s="33">
        <f t="shared" si="24"/>
        <v>0.47244345332908572</v>
      </c>
      <c r="AO40" s="90">
        <f>AL40/AM40</f>
        <v>0.52755654667091434</v>
      </c>
      <c r="AP40" s="65">
        <v>1702</v>
      </c>
      <c r="AQ40" s="65">
        <v>1832</v>
      </c>
      <c r="AR40" s="65">
        <f>SUM(AP40:AQ40)</f>
        <v>3534</v>
      </c>
      <c r="AS40" s="33">
        <f t="shared" si="26"/>
        <v>0.48160724391624221</v>
      </c>
      <c r="AT40" s="91">
        <f>AQ40/AR40</f>
        <v>0.51839275608375779</v>
      </c>
      <c r="AU40" s="65">
        <v>1734</v>
      </c>
      <c r="AV40" s="65">
        <v>1789</v>
      </c>
      <c r="AW40" s="65">
        <v>3523</v>
      </c>
      <c r="AX40" s="33">
        <f t="shared" si="28"/>
        <v>0.49219415271075789</v>
      </c>
      <c r="AY40" s="91">
        <f>AV40/AW40</f>
        <v>0.50780584728924216</v>
      </c>
    </row>
    <row r="41" spans="1:54" ht="18" customHeight="1" x14ac:dyDescent="0.3">
      <c r="A41" s="79" t="s">
        <v>235</v>
      </c>
      <c r="B41" s="65">
        <f t="shared" si="30"/>
        <v>185</v>
      </c>
      <c r="C41" s="65">
        <f t="shared" si="30"/>
        <v>566</v>
      </c>
      <c r="D41" s="65">
        <f t="shared" si="30"/>
        <v>751</v>
      </c>
      <c r="E41" s="33">
        <f>B41/D41</f>
        <v>0.24633821571238348</v>
      </c>
      <c r="F41" s="86">
        <f>C41/D41</f>
        <v>0.75366178428761654</v>
      </c>
      <c r="G41" s="65">
        <f t="shared" si="31"/>
        <v>207</v>
      </c>
      <c r="H41" s="65">
        <f t="shared" si="31"/>
        <v>569</v>
      </c>
      <c r="I41" s="65">
        <f t="shared" si="31"/>
        <v>776</v>
      </c>
      <c r="J41" s="33">
        <f>G41/I41</f>
        <v>0.26675257731958762</v>
      </c>
      <c r="K41" s="86">
        <f>H41/I41</f>
        <v>0.73324742268041232</v>
      </c>
      <c r="L41" s="65">
        <f t="shared" si="32"/>
        <v>219</v>
      </c>
      <c r="M41" s="65">
        <f t="shared" si="32"/>
        <v>583</v>
      </c>
      <c r="N41" s="65">
        <f t="shared" si="32"/>
        <v>802</v>
      </c>
      <c r="O41" s="33">
        <f>L41/N41</f>
        <v>0.27306733167082292</v>
      </c>
      <c r="P41" s="86">
        <f>M41/N41</f>
        <v>0.72693266832917702</v>
      </c>
      <c r="Q41" s="65">
        <v>252</v>
      </c>
      <c r="R41" s="65">
        <v>649</v>
      </c>
      <c r="S41" s="65">
        <f>Q41+R41</f>
        <v>901</v>
      </c>
      <c r="T41" s="33">
        <f>Q41/S41</f>
        <v>0.27968923418423974</v>
      </c>
      <c r="U41" s="86">
        <f>R41/S41</f>
        <v>0.72031076581576026</v>
      </c>
      <c r="V41" s="65">
        <v>267</v>
      </c>
      <c r="W41" s="65">
        <v>684</v>
      </c>
      <c r="X41" s="65">
        <f>SUM(V41:W41)</f>
        <v>951</v>
      </c>
      <c r="Y41" s="33">
        <f>V41/X41</f>
        <v>0.28075709779179808</v>
      </c>
      <c r="Z41" s="86">
        <f>W41/X41</f>
        <v>0.71924290220820186</v>
      </c>
      <c r="AA41" s="65">
        <v>285</v>
      </c>
      <c r="AB41" s="65">
        <v>734</v>
      </c>
      <c r="AC41" s="65">
        <f>SUM(AA41:AB41)</f>
        <v>1019</v>
      </c>
      <c r="AD41" s="33">
        <f>AA41/AC41</f>
        <v>0.27968596663395484</v>
      </c>
      <c r="AE41" s="86">
        <f>AB41/AC41</f>
        <v>0.72031403336604516</v>
      </c>
      <c r="AF41" s="65">
        <v>305</v>
      </c>
      <c r="AG41" s="65">
        <v>738</v>
      </c>
      <c r="AH41" s="65">
        <f>SUM(AF41:AG41)</f>
        <v>1043</v>
      </c>
      <c r="AI41" s="33">
        <f>AF41/AH41</f>
        <v>0.29242569511025884</v>
      </c>
      <c r="AJ41" s="86">
        <f>AG41/AH41</f>
        <v>0.70757430488974116</v>
      </c>
      <c r="AK41" s="65">
        <v>341</v>
      </c>
      <c r="AL41" s="65">
        <v>792</v>
      </c>
      <c r="AM41" s="65">
        <f>SUM(AK41:AL41)</f>
        <v>1133</v>
      </c>
      <c r="AN41" s="33">
        <f t="shared" si="24"/>
        <v>0.30097087378640774</v>
      </c>
      <c r="AO41" s="86">
        <f>AL41/AM41</f>
        <v>0.69902912621359226</v>
      </c>
      <c r="AP41" s="65">
        <v>355</v>
      </c>
      <c r="AQ41" s="65">
        <v>839</v>
      </c>
      <c r="AR41" s="65">
        <f>SUM(AP41:AQ41)</f>
        <v>1194</v>
      </c>
      <c r="AS41" s="33">
        <f t="shared" si="26"/>
        <v>0.29731993299832493</v>
      </c>
      <c r="AT41" s="87">
        <f>AQ41/AR41</f>
        <v>0.70268006700167507</v>
      </c>
      <c r="AU41" s="65">
        <v>378</v>
      </c>
      <c r="AV41" s="65">
        <v>861</v>
      </c>
      <c r="AW41" s="65">
        <v>1239</v>
      </c>
      <c r="AX41" s="33">
        <f t="shared" si="28"/>
        <v>0.30508474576271188</v>
      </c>
      <c r="AY41" s="87">
        <f>AV41/AW41</f>
        <v>0.69491525423728817</v>
      </c>
    </row>
    <row r="42" spans="1:54" ht="18" customHeight="1" x14ac:dyDescent="0.3">
      <c r="A42" s="79" t="s">
        <v>236</v>
      </c>
      <c r="B42" s="65">
        <f t="shared" si="30"/>
        <v>100</v>
      </c>
      <c r="C42" s="65">
        <f t="shared" si="30"/>
        <v>452</v>
      </c>
      <c r="D42" s="65">
        <f t="shared" si="30"/>
        <v>552</v>
      </c>
      <c r="E42" s="33">
        <f>B42/D42</f>
        <v>0.18115942028985507</v>
      </c>
      <c r="F42" s="86">
        <f>C42/D42</f>
        <v>0.8188405797101449</v>
      </c>
      <c r="G42" s="65">
        <f t="shared" si="31"/>
        <v>108</v>
      </c>
      <c r="H42" s="65">
        <f t="shared" si="31"/>
        <v>487</v>
      </c>
      <c r="I42" s="65">
        <f t="shared" si="31"/>
        <v>595</v>
      </c>
      <c r="J42" s="33">
        <f>G42/I42</f>
        <v>0.1815126050420168</v>
      </c>
      <c r="K42" s="86">
        <f>H42/I42</f>
        <v>0.81848739495798317</v>
      </c>
      <c r="L42" s="65">
        <f t="shared" si="32"/>
        <v>111</v>
      </c>
      <c r="M42" s="65">
        <f t="shared" si="32"/>
        <v>491</v>
      </c>
      <c r="N42" s="65">
        <f t="shared" si="32"/>
        <v>602</v>
      </c>
      <c r="O42" s="33">
        <f>L42/N42</f>
        <v>0.18438538205980065</v>
      </c>
      <c r="P42" s="86">
        <f>M42/N42</f>
        <v>0.81561461794019929</v>
      </c>
      <c r="Q42" s="65">
        <v>122</v>
      </c>
      <c r="R42" s="65">
        <v>512</v>
      </c>
      <c r="S42" s="65">
        <f>Q42+R42</f>
        <v>634</v>
      </c>
      <c r="T42" s="33">
        <f>Q42/S42</f>
        <v>0.19242902208201892</v>
      </c>
      <c r="U42" s="86">
        <f>R42/S42</f>
        <v>0.80757097791798105</v>
      </c>
      <c r="V42" s="65">
        <v>123</v>
      </c>
      <c r="W42" s="65">
        <v>528</v>
      </c>
      <c r="X42" s="65">
        <f>SUM(V42:W42)</f>
        <v>651</v>
      </c>
      <c r="Y42" s="33">
        <f>V42/X42</f>
        <v>0.1889400921658986</v>
      </c>
      <c r="Z42" s="86">
        <f>W42/X42</f>
        <v>0.81105990783410142</v>
      </c>
      <c r="AA42" s="65">
        <v>139</v>
      </c>
      <c r="AB42" s="65">
        <v>553</v>
      </c>
      <c r="AC42" s="65">
        <f>SUM(AA42:AB42)</f>
        <v>692</v>
      </c>
      <c r="AD42" s="33">
        <f>AA42/AC42</f>
        <v>0.20086705202312138</v>
      </c>
      <c r="AE42" s="86">
        <f>AB42/AC42</f>
        <v>0.79913294797687862</v>
      </c>
      <c r="AF42" s="65">
        <v>149</v>
      </c>
      <c r="AG42" s="65">
        <v>585</v>
      </c>
      <c r="AH42" s="65">
        <f>SUM(AF42:AG42)</f>
        <v>734</v>
      </c>
      <c r="AI42" s="33">
        <f>AF42/AH42</f>
        <v>0.20299727520435967</v>
      </c>
      <c r="AJ42" s="86">
        <f>AG42/AH42</f>
        <v>0.79700272479564027</v>
      </c>
      <c r="AK42" s="65">
        <v>154</v>
      </c>
      <c r="AL42" s="65">
        <v>613</v>
      </c>
      <c r="AM42" s="65">
        <f>SUM(AK42:AL42)</f>
        <v>767</v>
      </c>
      <c r="AN42" s="33">
        <f t="shared" si="24"/>
        <v>0.20078226857887874</v>
      </c>
      <c r="AO42" s="86">
        <f>AL42/AM42</f>
        <v>0.79921773142112129</v>
      </c>
      <c r="AP42" s="65">
        <v>159</v>
      </c>
      <c r="AQ42" s="65">
        <v>614</v>
      </c>
      <c r="AR42" s="65">
        <f>SUM(AP42:AQ42)</f>
        <v>773</v>
      </c>
      <c r="AS42" s="33">
        <f t="shared" si="26"/>
        <v>0.2056921086675291</v>
      </c>
      <c r="AT42" s="87">
        <f>AQ42/AR42</f>
        <v>0.79430789133247093</v>
      </c>
      <c r="AU42" s="65">
        <v>170</v>
      </c>
      <c r="AV42" s="65">
        <v>633</v>
      </c>
      <c r="AW42" s="65">
        <v>803</v>
      </c>
      <c r="AX42" s="33">
        <f t="shared" si="28"/>
        <v>0.21170610211706103</v>
      </c>
      <c r="AY42" s="87">
        <f>AV42/AW42</f>
        <v>0.78829389788293902</v>
      </c>
    </row>
    <row r="43" spans="1:54" s="25" customFormat="1" ht="18" customHeight="1" x14ac:dyDescent="0.3">
      <c r="A43" s="80" t="s">
        <v>133</v>
      </c>
      <c r="B43" s="58">
        <f>SUM(B40:B42)</f>
        <v>1431</v>
      </c>
      <c r="C43" s="58">
        <f>SUM(C40:C42)</f>
        <v>2739</v>
      </c>
      <c r="D43" s="58">
        <f>SUM(D40:D42)</f>
        <v>4170</v>
      </c>
      <c r="E43" s="92">
        <f>B43/D43</f>
        <v>0.34316546762589928</v>
      </c>
      <c r="F43" s="93">
        <f>C43/D43</f>
        <v>0.65683453237410072</v>
      </c>
      <c r="G43" s="58">
        <f>SUM(G40:G42)</f>
        <v>1488</v>
      </c>
      <c r="H43" s="58">
        <f>SUM(H40:H42)</f>
        <v>2677</v>
      </c>
      <c r="I43" s="58">
        <f>SUM(I40:I42)</f>
        <v>4165</v>
      </c>
      <c r="J43" s="94">
        <f>G43/I43</f>
        <v>0.35726290516206483</v>
      </c>
      <c r="K43" s="93">
        <f>H43/I43</f>
        <v>0.64273709483793517</v>
      </c>
      <c r="L43" s="58">
        <f>SUM(L40:L42)</f>
        <v>1544</v>
      </c>
      <c r="M43" s="58">
        <f>SUM(M40:M42)</f>
        <v>2693</v>
      </c>
      <c r="N43" s="58">
        <f>SUM(N40:N42)</f>
        <v>4237</v>
      </c>
      <c r="O43" s="94">
        <f>L43/N43</f>
        <v>0.36440877979702618</v>
      </c>
      <c r="P43" s="93">
        <f>M43/N43</f>
        <v>0.63559122020297376</v>
      </c>
      <c r="Q43" s="58">
        <v>1663</v>
      </c>
      <c r="R43" s="58">
        <v>2775</v>
      </c>
      <c r="S43" s="58">
        <f>Q43+R43</f>
        <v>4438</v>
      </c>
      <c r="T43" s="94">
        <f>Q43/S43</f>
        <v>0.3747183415953132</v>
      </c>
      <c r="U43" s="93">
        <f>R43/S43</f>
        <v>0.62528165840468675</v>
      </c>
      <c r="V43" s="58">
        <v>1655</v>
      </c>
      <c r="W43" s="58">
        <v>2757</v>
      </c>
      <c r="X43" s="58">
        <f>V43+W43</f>
        <v>4412</v>
      </c>
      <c r="Y43" s="94">
        <f>V43/X43</f>
        <v>0.37511332728921126</v>
      </c>
      <c r="Z43" s="93">
        <f>W43/X43</f>
        <v>0.62488667271078879</v>
      </c>
      <c r="AA43" s="58">
        <v>1770</v>
      </c>
      <c r="AB43" s="58">
        <v>2858</v>
      </c>
      <c r="AC43" s="58">
        <f>AA43+AB43</f>
        <v>4628</v>
      </c>
      <c r="AD43" s="94">
        <f>AA43/AC43</f>
        <v>0.38245462402765773</v>
      </c>
      <c r="AE43" s="93">
        <f>AB43/AC43</f>
        <v>0.61754537597234227</v>
      </c>
      <c r="AF43" s="58">
        <v>1885</v>
      </c>
      <c r="AG43" s="58">
        <v>2993</v>
      </c>
      <c r="AH43" s="58">
        <f>AF43+AG43</f>
        <v>4878</v>
      </c>
      <c r="AI43" s="94">
        <f>AF43/AH43</f>
        <v>0.38642886428864287</v>
      </c>
      <c r="AJ43" s="93">
        <f>AG43/AH43</f>
        <v>0.61357113571135713</v>
      </c>
      <c r="AK43" s="58">
        <v>1978</v>
      </c>
      <c r="AL43" s="58">
        <v>3061</v>
      </c>
      <c r="AM43" s="58">
        <f>AK43+AL43</f>
        <v>5039</v>
      </c>
      <c r="AN43" s="94">
        <f t="shared" si="24"/>
        <v>0.39253820202421114</v>
      </c>
      <c r="AO43" s="93">
        <f>AL43/AM43</f>
        <v>0.60746179797578881</v>
      </c>
      <c r="AP43" s="58">
        <v>2216</v>
      </c>
      <c r="AQ43" s="58">
        <v>3285</v>
      </c>
      <c r="AR43" s="58">
        <f>AP43+AQ43</f>
        <v>5501</v>
      </c>
      <c r="AS43" s="94">
        <f t="shared" si="26"/>
        <v>0.40283584802763134</v>
      </c>
      <c r="AT43" s="37">
        <f>AQ43/AR43</f>
        <v>0.59716415197236861</v>
      </c>
      <c r="AU43" s="58">
        <v>2282</v>
      </c>
      <c r="AV43" s="58">
        <v>3283</v>
      </c>
      <c r="AW43" s="58">
        <v>5565</v>
      </c>
      <c r="AX43" s="94">
        <f t="shared" si="28"/>
        <v>0.41006289308176103</v>
      </c>
      <c r="AY43" s="37">
        <f>AV43/AW43</f>
        <v>0.58993710691823897</v>
      </c>
    </row>
    <row r="45" spans="1:54" s="27" customFormat="1" ht="16" customHeight="1" x14ac:dyDescent="0.35">
      <c r="A45" s="36" t="s">
        <v>27</v>
      </c>
      <c r="Q45" s="8"/>
      <c r="R45" s="8"/>
      <c r="S45" s="8"/>
      <c r="T45" s="8"/>
      <c r="V45" s="8"/>
      <c r="W45" s="8"/>
      <c r="X45" s="8"/>
      <c r="Y45" s="8"/>
      <c r="AA45" s="8"/>
      <c r="AB45" s="8"/>
      <c r="AC45" s="8"/>
      <c r="AD45" s="8"/>
      <c r="AF45" s="8"/>
      <c r="AG45" s="8"/>
      <c r="AH45" s="8"/>
      <c r="AI45" s="8"/>
      <c r="AK45" s="8"/>
      <c r="AL45" s="8"/>
      <c r="AM45" s="8"/>
      <c r="AN45" s="8"/>
      <c r="AP45" s="8"/>
      <c r="AQ45" s="8"/>
      <c r="AR45" s="8"/>
      <c r="AS45" s="8"/>
      <c r="AU45" s="8"/>
      <c r="AV45" s="8"/>
      <c r="AW45" s="8"/>
      <c r="AX45" s="8"/>
    </row>
    <row r="46" spans="1:54" s="27" customFormat="1" ht="16" customHeight="1" x14ac:dyDescent="0.35">
      <c r="A46" s="27" t="s">
        <v>30</v>
      </c>
      <c r="Q46" s="8"/>
      <c r="R46" s="8"/>
      <c r="S46" s="8"/>
      <c r="T46" s="8"/>
      <c r="V46" s="8"/>
      <c r="W46" s="8"/>
      <c r="X46" s="8"/>
      <c r="Y46" s="8"/>
      <c r="AA46" s="8"/>
      <c r="AB46" s="8"/>
      <c r="AC46" s="8"/>
      <c r="AD46" s="8"/>
      <c r="AF46" s="8"/>
      <c r="AG46" s="8"/>
      <c r="AH46" s="8"/>
      <c r="AI46" s="8"/>
      <c r="AK46" s="8"/>
      <c r="AL46" s="8"/>
      <c r="AM46" s="8"/>
      <c r="AN46" s="8"/>
      <c r="AP46" s="8"/>
      <c r="AQ46" s="8"/>
      <c r="AR46" s="8"/>
      <c r="AS46" s="8"/>
      <c r="AU46" s="8"/>
      <c r="AV46" s="8"/>
      <c r="AW46" s="8"/>
      <c r="AX46" s="8"/>
    </row>
    <row r="47" spans="1:54" s="27" customFormat="1" ht="14.5" x14ac:dyDescent="0.35">
      <c r="A47" s="27" t="s">
        <v>29</v>
      </c>
      <c r="O47" s="29"/>
      <c r="Q47" s="29"/>
      <c r="R47" s="29"/>
      <c r="V47" s="8"/>
      <c r="W47" s="8"/>
      <c r="X47" s="8"/>
      <c r="AB47" s="8"/>
      <c r="AC47" s="8"/>
      <c r="AD47" s="8"/>
      <c r="AH47" s="8"/>
      <c r="AI47" s="8"/>
      <c r="AK47" s="8"/>
      <c r="AN47" s="8"/>
      <c r="AP47" s="8"/>
      <c r="AQ47" s="8"/>
      <c r="AU47" s="8"/>
      <c r="AV47" s="8"/>
      <c r="AZ47" s="8"/>
      <c r="BA47" s="8"/>
      <c r="BB47" s="8"/>
    </row>
    <row r="48" spans="1:54" s="27" customFormat="1" ht="14.5" x14ac:dyDescent="0.35">
      <c r="A48" s="27" t="s">
        <v>28</v>
      </c>
      <c r="O48" s="29"/>
      <c r="Q48" s="29"/>
      <c r="R48" s="29"/>
      <c r="V48" s="8"/>
      <c r="W48" s="8"/>
      <c r="X48" s="8"/>
      <c r="AB48" s="8"/>
      <c r="AC48" s="8"/>
      <c r="AD48" s="8"/>
      <c r="AH48" s="8"/>
      <c r="AI48" s="8"/>
      <c r="AK48" s="8"/>
      <c r="AN48" s="8"/>
      <c r="AP48" s="8"/>
      <c r="AQ48" s="8"/>
      <c r="AU48" s="8"/>
      <c r="AV48" s="8"/>
      <c r="AZ48" s="8"/>
      <c r="BA48" s="8"/>
      <c r="BB48" s="8"/>
    </row>
    <row r="49" spans="1:40" s="27" customFormat="1" ht="14.5" x14ac:dyDescent="0.35">
      <c r="A49" s="27" t="s">
        <v>404</v>
      </c>
      <c r="M49" s="29"/>
      <c r="N49" s="29"/>
      <c r="O49" s="29"/>
      <c r="R49" s="8"/>
      <c r="S49" s="8"/>
      <c r="T49" s="8"/>
      <c r="W49" s="8"/>
      <c r="X49" s="8"/>
      <c r="Y49" s="8"/>
      <c r="AB49" s="8"/>
      <c r="AC49" s="8"/>
      <c r="AD49" s="8"/>
      <c r="AG49" s="8"/>
      <c r="AH49" s="8"/>
      <c r="AI49" s="8"/>
      <c r="AL49" s="8"/>
      <c r="AM49" s="8"/>
      <c r="AN49" s="8"/>
    </row>
  </sheetData>
  <pageMargins left="0.75" right="0.75" top="1" bottom="1" header="0.51180555555555496" footer="0.51180555555555496"/>
  <pageSetup paperSize="9" scale="43" firstPageNumber="0" orientation="portrait" r:id="rId1"/>
  <ignoredErrors>
    <ignoredError sqref="AX4:AY6 B4:AO6" calculatedColumn="1"/>
    <ignoredError sqref="B7:AO43 AX7:AY21 AX33:AY34" formula="1" calculatedColumn="1"/>
    <ignoredError sqref="AR7:AR43" formula="1"/>
    <ignoredError sqref="AX22:AY32 AX35:AY43" evalError="1" formula="1" calculatedColumn="1"/>
  </ignoredErrors>
  <tableParts count="1">
    <tablePart r:id="rId2"/>
  </tableParts>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5F5A699BFD1D1419D39E17C59E45605" ma:contentTypeVersion="14" ma:contentTypeDescription="Create a new document." ma:contentTypeScope="" ma:versionID="c384e71dfcb3e115e970d43b2d83afed">
  <xsd:schema xmlns:xsd="http://www.w3.org/2001/XMLSchema" xmlns:xs="http://www.w3.org/2001/XMLSchema" xmlns:p="http://schemas.microsoft.com/office/2006/metadata/properties" xmlns:ns2="12a2378c-1d02-4851-bb92-de41e25dbaf7" targetNamespace="http://schemas.microsoft.com/office/2006/metadata/properties" ma:root="true" ma:fieldsID="05c36e6b06379c1663aedbf83f3d0ddc" ns2:_="">
    <xsd:import namespace="12a2378c-1d02-4851-bb92-de41e25dbaf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LengthInSeconds" minOccurs="0"/>
                <xsd:element ref="ns2:lcf76f155ced4ddcb4097134ff3c332f"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a2378c-1d02-4851-bb92-de41e25dba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7c938953-97e4-410d-a323-cf9a87d86f1a" ma:termSetId="09814cd3-568e-fe90-9814-8d621ff8fb84" ma:anchorId="fba54fb3-c3e1-fe81-a776-ca4b69148c4d" ma:open="true" ma:isKeyword="false">
      <xsd:complexType>
        <xsd:sequence>
          <xsd:element ref="pc:Terms" minOccurs="0" maxOccurs="1"/>
        </xsd:sequence>
      </xsd:complex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2a2378c-1d02-4851-bb92-de41e25dbaf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F14CBF7-8937-46B6-A5F2-BEFF0BD5D30D}">
  <ds:schemaRefs>
    <ds:schemaRef ds:uri="http://schemas.microsoft.com/sharepoint/v3/contenttype/forms"/>
  </ds:schemaRefs>
</ds:datastoreItem>
</file>

<file path=customXml/itemProps2.xml><?xml version="1.0" encoding="utf-8"?>
<ds:datastoreItem xmlns:ds="http://schemas.openxmlformats.org/officeDocument/2006/customXml" ds:itemID="{64E966CF-ACFA-4FEF-B984-3EED5949E572}"/>
</file>

<file path=customXml/itemProps3.xml><?xml version="1.0" encoding="utf-8"?>
<ds:datastoreItem xmlns:ds="http://schemas.openxmlformats.org/officeDocument/2006/customXml" ds:itemID="{BBE8A855-C6AB-422B-8B98-1080E8880C9C}">
  <ds:schemaRefs>
    <ds:schemaRef ds:uri="http://purl.org/dc/dcmitype/"/>
    <ds:schemaRef ds:uri="http://www.w3.org/XML/1998/namespace"/>
    <ds:schemaRef ds:uri="http://purl.org/dc/elements/1.1/"/>
    <ds:schemaRef ds:uri="http://schemas.microsoft.com/office/2006/documentManagement/types"/>
    <ds:schemaRef ds:uri="http://purl.org/dc/terms/"/>
    <ds:schemaRef ds:uri="12a2378c-1d02-4851-bb92-de41e25dbaf7"/>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14</vt:i4>
      </vt:variant>
    </vt:vector>
  </HeadingPairs>
  <TitlesOfParts>
    <vt:vector size="30" baseType="lpstr">
      <vt:lpstr>Übersicht </vt:lpstr>
      <vt:lpstr>Abkürzungen</vt:lpstr>
      <vt:lpstr>Studieneintritte 2016-25</vt:lpstr>
      <vt:lpstr>Studierende 2016-25</vt:lpstr>
      <vt:lpstr>Abschlüsse 2016-25</vt:lpstr>
      <vt:lpstr>Doktorierende 2016-25</vt:lpstr>
      <vt:lpstr>Doktorate 2016-25</vt:lpstr>
      <vt:lpstr>Mittelbau 2016-25</vt:lpstr>
      <vt:lpstr>Dozierende 2016-25</vt:lpstr>
      <vt:lpstr>Professuren 2016-25</vt:lpstr>
      <vt:lpstr>Assistenzprof. 2018-25</vt:lpstr>
      <vt:lpstr>Admin.-techn. Pers. 2016-25</vt:lpstr>
      <vt:lpstr>Berufungen 2016-25</vt:lpstr>
      <vt:lpstr>Beförderungen 2016-25</vt:lpstr>
      <vt:lpstr>Teilzeitprof. 2018-25</vt:lpstr>
      <vt:lpstr>Forschungskredit 2016-25</vt:lpstr>
      <vt:lpstr>'Abschlüsse 2016-25'!Druckbereich</vt:lpstr>
      <vt:lpstr>'Admin.-techn. Pers. 2016-25'!Druckbereich</vt:lpstr>
      <vt:lpstr>'Assistenzprof. 2018-25'!Druckbereich</vt:lpstr>
      <vt:lpstr>'Beförderungen 2016-25'!Druckbereich</vt:lpstr>
      <vt:lpstr>'Berufungen 2016-25'!Druckbereich</vt:lpstr>
      <vt:lpstr>'Doktorate 2016-25'!Druckbereich</vt:lpstr>
      <vt:lpstr>'Doktorierende 2016-25'!Druckbereich</vt:lpstr>
      <vt:lpstr>'Dozierende 2016-25'!Druckbereich</vt:lpstr>
      <vt:lpstr>'Forschungskredit 2016-25'!Druckbereich</vt:lpstr>
      <vt:lpstr>'Mittelbau 2016-25'!Druckbereich</vt:lpstr>
      <vt:lpstr>'Professuren 2016-25'!Druckbereich</vt:lpstr>
      <vt:lpstr>'Studieneintritte 2016-25'!Druckbereich</vt:lpstr>
      <vt:lpstr>'Studierende 2016-25'!Druckbereich</vt:lpstr>
      <vt:lpstr>'Teilzeitprof. 2018-25'!Druckbereich</vt:lpstr>
    </vt:vector>
  </TitlesOfParts>
  <Manager/>
  <Company>uzh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Christina Seyler</cp:lastModifiedBy>
  <cp:revision>3</cp:revision>
  <dcterms:created xsi:type="dcterms:W3CDTF">2016-03-24T11:01:04Z</dcterms:created>
  <dcterms:modified xsi:type="dcterms:W3CDTF">2026-06-02T16:10:09Z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uzh</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y fmtid="{D5CDD505-2E9C-101B-9397-08002B2CF9AE}" pid="9" name="ContentTypeId">
    <vt:lpwstr>0x010100A5F5A699BFD1D1419D39E17C59E45605</vt:lpwstr>
  </property>
  <property fmtid="{D5CDD505-2E9C-101B-9397-08002B2CF9AE}" pid="10" name="MediaServiceImageTags">
    <vt:lpwstr/>
  </property>
</Properties>
</file>